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Ограничения!$F$56:$K$56</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Ограничения!$E$55</definedName>
    <definedName name="pIns_Q_LIMIT_4">Ограничения!$E$469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Ограничения!$E$32:$K$469</definedName>
    <definedName name="Q_LIMIT_diff_1">Ограничения!$I$26:$J$28</definedName>
    <definedName name="Q_LIMIT_p3">Ограничения!$F$36:$K$55</definedName>
    <definedName name="Q_LIMIT_p4">Ограничения!$F$56:$K$469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Ограничения!$K$470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REESTR_IP!$A$2:$I$35</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<sst xmlns="http://schemas.openxmlformats.org/spreadsheetml/2006/main" count="17199" uniqueCount="3850">
  <si>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</si>
  <si>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</si>
  <si>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</si>
  <si>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</si>
  <si>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</si>
  <si>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</si>
  <si>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</si>
  <si>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</si>
  <si>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</si>
  <si>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</si>
  <si>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</si>
  <si>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</si>
  <si>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</si>
  <si>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26483170</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</si>
  <si>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</si>
  <si>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</si>
  <si>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</si>
  <si>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</si>
  <si>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</si>
  <si>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</si>
  <si>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</si>
  <si>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</si>
  <si>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</si>
  <si>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</si>
  <si>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</si>
  <si>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</si>
  <si>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</si>
  <si>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</si>
  <si>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</si>
  <si>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</si>
  <si>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</si>
  <si>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</si>
  <si>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</si>
  <si>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</si>
  <si>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</si>
  <si>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</si>
  <si>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</si>
  <si>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</si>
  <si>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</si>
  <si>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</si>
  <si>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</si>
  <si>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</si>
  <si>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</si>
  <si>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</si>
  <si>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</si>
  <si>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</si>
  <si>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</si>
  <si>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</si>
  <si>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</si>
  <si>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</si>
  <si>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</si>
  <si>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</si>
  <si>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</si>
  <si>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</si>
  <si>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</si>
  <si>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</si>
  <si>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</si>
  <si>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</si>
  <si>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</si>
  <si>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</si>
  <si>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</si>
  <si>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</si>
  <si>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</si>
  <si>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</si>
  <si>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</si>
  <si>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</si>
  <si>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</si>
  <si>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</si>
  <si>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</si>
  <si>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</si>
  <si>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</si>
  <si>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</si>
  <si>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</si>
  <si>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</si>
  <si>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</si>
  <si>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</si>
  <si>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</si>
  <si>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</si>
  <si>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</si>
  <si>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</si>
  <si>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</si>
  <si>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</si>
  <si>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</si>
  <si>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</si>
  <si>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</si>
  <si>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</si>
  <si>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</si>
  <si>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</si>
  <si>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</si>
  <si>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</si>
  <si>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</si>
  <si>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</si>
  <si>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</si>
  <si>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</si>
  <si>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</si>
  <si>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</si>
  <si>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</si>
  <si>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</si>
  <si>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</si>
  <si>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96</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</si>
  <si>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</si>
  <si>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</si>
  <si>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</si>
  <si>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</si>
  <si>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</si>
  <si>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</si>
  <si>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</si>
  <si>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</si>
  <si>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</si>
  <si>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</si>
  <si>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</si>
  <si>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</si>
  <si>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</si>
  <si>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</si>
  <si>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</si>
  <si>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</si>
  <si>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</si>
  <si>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</si>
  <si>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</si>
  <si>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</si>
  <si>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</si>
  <si>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</si>
  <si>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</si>
  <si>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</si>
  <si>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</si>
  <si>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</si>
  <si>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</si>
  <si>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</si>
  <si>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</si>
  <si>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</si>
  <si>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</si>
  <si>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</si>
  <si>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</si>
  <si>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</si>
  <si>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</si>
  <si>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</si>
  <si>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</si>
  <si>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</si>
  <si>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</si>
  <si>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</si>
  <si>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</si>
  <si>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</si>
  <si>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</si>
  <si>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</si>
  <si>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</si>
  <si>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</si>
  <si>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</si>
  <si>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</si>
  <si>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</si>
  <si>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</si>
  <si>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</si>
  <si>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</si>
  <si>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</si>
  <si>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</si>
  <si>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</si>
  <si>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</si>
  <si>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</si>
  <si>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</si>
  <si>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</si>
  <si>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</si>
  <si>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</si>
  <si>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</si>
  <si>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</si>
  <si>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</si>
  <si>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</si>
  <si>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</si>
  <si>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</si>
  <si>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</si>
  <si>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</si>
  <si>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</si>
  <si>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</si>
  <si>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</si>
  <si>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</si>
  <si>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</si>
  <si>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</si>
  <si>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</si>
  <si>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</si>
  <si>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</si>
  <si>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</si>
  <si>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</si>
  <si>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</si>
  <si>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</si>
  <si>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</si>
  <si>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</si>
  <si>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</si>
  <si>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</si>
  <si>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</si>
  <si>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</si>
  <si>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</si>
  <si>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</si>
  <si>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</si>
  <si>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</si>
  <si>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</si>
  <si>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</si>
  <si>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</si>
  <si>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</si>
  <si>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</si>
  <si>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</si>
  <si>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</si>
  <si>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</si>
  <si>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</si>
  <si>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</si>
  <si>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</si>
  <si>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</si>
  <si>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</si>
  <si>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</si>
  <si>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</si>
  <si>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</si>
  <si>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</si>
  <si>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</si>
  <si>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</si>
  <si>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</si>
  <si>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</si>
  <si>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</si>
  <si>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</si>
  <si>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</si>
  <si>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</si>
  <si>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</si>
  <si>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</si>
  <si>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</si>
  <si>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</si>
  <si>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</si>
  <si>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</si>
  <si>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</si>
  <si>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</si>
  <si>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</si>
  <si>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</si>
  <si>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</si>
  <si>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</si>
  <si>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</si>
  <si>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</si>
  <si>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</si>
  <si>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</si>
  <si>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</si>
  <si>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</si>
  <si>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</si>
  <si>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</si>
  <si>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</si>
  <si>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</si>
  <si>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</si>
  <si>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</si>
  <si>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</si>
  <si>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</si>
  <si>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</si>
  <si>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</si>
  <si>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</si>
  <si>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</si>
  <si>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</si>
  <si>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</si>
  <si>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</si>
  <si>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</si>
  <si>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</si>
  <si>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</si>
  <si>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</si>
  <si>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</si>
  <si>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</si>
  <si>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</si>
  <si>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</si>
  <si>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</si>
  <si>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</si>
  <si>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</si>
  <si>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</si>
  <si>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</si>
  <si>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</si>
  <si>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</si>
  <si>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</si>
  <si>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</si>
  <si>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</si>
  <si>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</si>
  <si>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</si>
  <si>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</si>
  <si>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</si>
  <si>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</si>
  <si>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</si>
  <si>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</si>
  <si>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</si>
  <si>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</si>
  <si>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</si>
  <si>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</si>
  <si>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</si>
  <si>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</si>
  <si>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</si>
  <si>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</si>
  <si>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</si>
  <si>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</si>
  <si>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</si>
  <si>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</si>
  <si>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</si>
  <si>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</si>
  <si>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</si>
  <si>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</si>
  <si>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</si>
  <si>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</si>
  <si>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</si>
  <si>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</si>
  <si>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</si>
  <si>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</si>
  <si>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</si>
  <si>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</si>
  <si>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</si>
  <si>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</si>
  <si>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</si>
  <si>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</si>
  <si>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</si>
  <si>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</si>
  <si>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</si>
  <si>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</si>
  <si>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</si>
  <si>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</si>
  <si>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</si>
  <si>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</si>
  <si>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</si>
  <si>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</si>
  <si>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</si>
  <si>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</si>
  <si>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</si>
  <si>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</si>
  <si>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</si>
  <si>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</si>
  <si>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</si>
  <si>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</si>
  <si>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</si>
  <si>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</si>
  <si>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</si>
  <si>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</si>
  <si>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</si>
  <si>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</si>
  <si>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</si>
  <si>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</si>
  <si>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</si>
  <si>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</si>
  <si>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</si>
  <si>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</si>
  <si>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</si>
  <si>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</si>
  <si>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</si>
  <si>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</si>
  <si>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</si>
  <si>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</si>
  <si>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</si>
  <si>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</si>
  <si>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</si>
  <si>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</si>
  <si>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</si>
  <si>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</si>
  <si>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</si>
  <si>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</si>
  <si>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</si>
  <si>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</si>
  <si>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</si>
  <si>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</si>
  <si>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</si>
  <si>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</si>
  <si>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</si>
  <si>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</si>
  <si>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</si>
  <si>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</si>
  <si>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</si>
  <si>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</si>
  <si>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</si>
  <si>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</si>
  <si>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</si>
  <si>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</si>
  <si>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</si>
  <si>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</si>
  <si>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</si>
  <si>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</si>
  <si>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</si>
  <si>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</si>
  <si>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</si>
  <si>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</si>
  <si>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</si>
  <si>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</si>
  <si>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</si>
  <si>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</si>
  <si>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</si>
  <si>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</si>
  <si>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</si>
  <si>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</si>
  <si>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</si>
  <si>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</si>
  <si>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</si>
  <si>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</si>
  <si>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</si>
  <si>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</si>
  <si>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</si>
  <si>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</si>
  <si>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</si>
  <si>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</si>
  <si>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</si>
  <si>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</si>
  <si>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</si>
  <si>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</si>
  <si>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</si>
  <si>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</si>
  <si>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</si>
  <si>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</si>
  <si>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</si>
  <si>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</si>
  <si>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</si>
  <si>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</si>
  <si>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</si>
  <si>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</si>
  <si>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</si>
  <si>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</si>
  <si>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</si>
  <si>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</si>
  <si>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</si>
  <si>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</si>
  <si>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</si>
  <si>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</si>
  <si>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</si>
  <si>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</si>
  <si>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</si>
  <si>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</si>
  <si>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</si>
  <si>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</si>
  <si>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</si>
  <si>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</si>
  <si>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</si>
  <si>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</si>
  <si>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</si>
  <si>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</si>
  <si>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</si>
  <si>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</si>
  <si>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</si>
  <si>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</si>
  <si>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</si>
  <si>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</si>
  <si>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</si>
  <si>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</si>
  <si>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</si>
  <si>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</si>
  <si>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</si>
  <si>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</si>
  <si>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</si>
  <si>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</si>
  <si>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</si>
  <si>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</si>
  <si>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</si>
  <si>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</si>
  <si>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</si>
  <si>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</si>
  <si>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</si>
  <si>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</si>
  <si>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</si>
  <si>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</si>
  <si>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</si>
  <si>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</si>
  <si>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</si>
  <si>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</si>
  <si>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</si>
  <si>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</si>
  <si>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</si>
  <si>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</si>
  <si>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</si>
  <si>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</si>
  <si>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</si>
  <si>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</si>
  <si>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</si>
  <si>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</si>
  <si>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</si>
  <si>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</si>
  <si>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</si>
  <si>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</si>
  <si>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</si>
  <si>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</si>
  <si>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</si>
  <si>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</si>
  <si>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</si>
  <si>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</si>
  <si>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</si>
  <si>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</si>
  <si>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</si>
  <si>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</si>
  <si>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</si>
  <si>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</si>
  <si>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</si>
  <si>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</si>
  <si>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</si>
  <si>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</si>
  <si>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</si>
  <si>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</si>
  <si>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</si>
  <si>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</si>
  <si>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</si>
  <si>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</si>
  <si>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</si>
  <si>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</si>
  <si>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</si>
  <si>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</si>
  <si>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</si>
  <si>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</si>
  <si>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</si>
  <si>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</si>
  <si>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</si>
  <si>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</si>
  <si>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</si>
  <si>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</si>
  <si>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</si>
  <si>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</si>
  <si>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</si>
  <si>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</si>
  <si>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</si>
  <si>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</si>
  <si>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</si>
  <si>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</si>
  <si>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</si>
  <si>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</si>
  <si>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</si>
  <si>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</si>
  <si>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</si>
  <si>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</si>
  <si>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</si>
  <si>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</si>
  <si>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</si>
  <si>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</si>
  <si>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</si>
  <si>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</si>
  <si>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</si>
  <si>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</si>
  <si>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</si>
  <si>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</si>
  <si>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</si>
  <si>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</si>
  <si>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</si>
  <si>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</si>
  <si>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</si>
  <si>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</si>
  <si>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</si>
  <si>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</si>
  <si>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</si>
  <si>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</si>
  <si>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</si>
  <si>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</si>
  <si>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</si>
  <si>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</si>
  <si>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</si>
  <si>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</si>
  <si>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</si>
  <si>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</si>
  <si>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</si>
  <si>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</si>
  <si>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</si>
  <si>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</si>
  <si>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</si>
  <si>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</si>
  <si>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</si>
  <si>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</si>
  <si>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</si>
  <si>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</si>
  <si>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</si>
  <si>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</si>
  <si>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</si>
  <si>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</si>
  <si>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</si>
  <si>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</si>
  <si>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</si>
  <si>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</si>
  <si>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</si>
  <si>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</si>
  <si>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</si>
  <si>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</si>
  <si>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</si>
  <si>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</si>
  <si>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</si>
  <si>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</si>
  <si>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</si>
  <si>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</si>
  <si>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</si>
  <si>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</si>
  <si>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</si>
  <si>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</si>
  <si>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</si>
  <si>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</si>
  <si>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</si>
  <si>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</si>
  <si>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</si>
  <si>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</si>
  <si>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</si>
  <si>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</si>
  <si>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</si>
  <si>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</si>
  <si>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</si>
  <si>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</si>
  <si>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</si>
  <si>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</si>
  <si>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</si>
  <si>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</si>
  <si>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</si>
  <si>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</si>
  <si>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</si>
  <si>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</si>
  <si>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</si>
  <si>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</si>
  <si>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</si>
  <si>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</si>
  <si>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</si>
  <si>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</si>
  <si>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</si>
  <si>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</si>
  <si>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</si>
  <si>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</si>
  <si>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</si>
  <si>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</si>
  <si>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</si>
  <si>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</si>
  <si>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</si>
  <si>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</si>
  <si>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</si>
  <si>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</si>
  <si>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</si>
  <si>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</si>
  <si>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</si>
  <si>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</si>
  <si>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</si>
  <si>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</si>
  <si>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</si>
  <si>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</si>
  <si>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</si>
  <si>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</si>
  <si>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</si>
  <si>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</si>
  <si>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</si>
  <si>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</si>
  <si>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</si>
  <si>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</si>
  <si>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</si>
  <si>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</si>
  <si>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</si>
  <si>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</si>
  <si>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</si>
  <si>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</si>
  <si>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</si>
  <si>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</si>
  <si>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</si>
  <si>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</si>
  <si>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</si>
  <si>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</si>
  <si>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</si>
  <si>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</si>
  <si>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</si>
  <si>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</si>
  <si>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</si>
  <si>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</si>
  <si>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</si>
  <si>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</si>
  <si>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</si>
  <si>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</si>
  <si>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</si>
  <si>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</si>
  <si>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</si>
  <si>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</si>
  <si>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</si>
  <si>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</si>
  <si>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</si>
  <si>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</si>
  <si>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</si>
  <si>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</si>
  <si>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</si>
  <si>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</si>
  <si>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</si>
  <si>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</si>
  <si>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</si>
  <si>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</si>
  <si>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</si>
  <si>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</si>
  <si>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</si>
  <si>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</si>
  <si>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</si>
  <si>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</si>
  <si>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</si>
  <si>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</si>
  <si>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</si>
  <si>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</si>
  <si>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</si>
  <si>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</si>
  <si>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</si>
  <si>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</si>
  <si>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</si>
  <si>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</si>
  <si>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</si>
  <si>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</si>
  <si>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</si>
  <si>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</si>
  <si>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</si>
  <si>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</si>
  <si>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</si>
  <si>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</si>
  <si>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</si>
  <si>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</si>
  <si>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</si>
  <si>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</si>
  <si>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</si>
  <si>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</si>
  <si>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</si>
  <si>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</si>
  <si>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</si>
  <si>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</si>
  <si>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</si>
  <si>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</si>
  <si>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</si>
  <si>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</si>
  <si>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</si>
  <si>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</si>
  <si>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</si>
  <si>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</si>
  <si>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</si>
  <si>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</si>
  <si>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</si>
  <si>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</si>
  <si>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</si>
  <si>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</si>
  <si>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</si>
  <si>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</si>
  <si>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</si>
  <si>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</si>
  <si>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</si>
  <si>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</si>
  <si>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</si>
  <si>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</si>
  <si>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</si>
  <si>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</si>
  <si>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</si>
  <si>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</si>
  <si>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</si>
  <si>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</si>
  <si>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</si>
  <si>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</si>
  <si>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</si>
  <si>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</si>
  <si>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</si>
  <si>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</si>
  <si>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</si>
  <si>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</si>
  <si>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</si>
  <si>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</si>
  <si>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</si>
  <si>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</si>
  <si>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</si>
  <si>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</si>
  <si>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</si>
  <si>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</si>
  <si>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</si>
  <si>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</si>
  <si>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</si>
  <si>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</si>
  <si>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</si>
  <si>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</si>
  <si>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</si>
  <si>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</si>
  <si>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</si>
  <si>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</si>
  <si>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</si>
  <si>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</si>
  <si>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</si>
  <si>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</si>
  <si>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</si>
  <si>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</si>
  <si>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</si>
  <si>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</si>
  <si>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</si>
  <si>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</si>
  <si>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</si>
  <si>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</si>
  <si>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</si>
  <si>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</si>
  <si>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</si>
  <si>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</si>
  <si>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</si>
  <si>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</si>
  <si>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</si>
  <si>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</si>
  <si>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</si>
  <si>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</si>
  <si>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</si>
  <si>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</si>
  <si>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</si>
  <si>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</si>
  <si>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</si>
  <si>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</si>
  <si>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</si>
  <si>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</si>
  <si>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</si>
  <si>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</si>
  <si>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</si>
  <si>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</si>
  <si>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</si>
  <si>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</si>
  <si>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</si>
  <si>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</si>
  <si>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</si>
  <si>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</si>
  <si>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</si>
  <si>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</si>
  <si>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</si>
  <si>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</si>
  <si>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</si>
  <si>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</si>
  <si>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</si>
  <si>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</si>
  <si>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</si>
  <si>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</si>
  <si>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</si>
  <si>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</si>
  <si>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</si>
  <si>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</si>
  <si>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</si>
  <si>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</si>
  <si>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</si>
  <si>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</si>
  <si>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</si>
  <si>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</si>
  <si>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</si>
  <si>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</si>
  <si>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</si>
  <si>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</si>
  <si>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</si>
  <si>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</si>
  <si>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</si>
  <si>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</si>
  <si>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</si>
  <si>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</si>
  <si>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</si>
  <si>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</si>
  <si>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</si>
  <si>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</si>
  <si>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</si>
  <si>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</si>
  <si>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</si>
  <si>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</si>
  <si>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</si>
  <si>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</si>
  <si>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</si>
  <si>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</si>
  <si>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</si>
  <si>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</si>
  <si>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</si>
  <si>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</si>
  <si>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</si>
  <si>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</si>
  <si>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</si>
  <si>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</si>
  <si>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</si>
  <si>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</si>
  <si>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</si>
  <si>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</si>
  <si>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</si>
  <si>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</si>
  <si>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</si>
  <si>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</si>
  <si>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</si>
  <si>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</si>
  <si>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</si>
  <si>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</si>
  <si>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</si>
  <si>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</si>
  <si>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</si>
  <si>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</si>
  <si>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</si>
  <si>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</si>
  <si>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</si>
  <si>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</si>
  <si>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</si>
  <si>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</si>
  <si>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</si>
  <si>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</si>
  <si>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</si>
  <si>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</si>
  <si>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</si>
  <si>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</si>
  <si>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</si>
  <si>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</si>
  <si>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</si>
  <si>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</si>
  <si>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</si>
  <si>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</si>
  <si>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</si>
  <si>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</si>
  <si>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</si>
  <si>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</si>
  <si>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</si>
  <si>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</si>
  <si>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</si>
  <si>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</si>
  <si>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</si>
  <si>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</si>
  <si>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</si>
  <si>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</si>
  <si>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</si>
  <si>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</si>
  <si>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</si>
  <si>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</si>
  <si>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</si>
  <si>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</si>
  <si>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</si>
  <si>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</si>
  <si>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</si>
  <si>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</si>
  <si>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</si>
  <si>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</si>
  <si>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</si>
  <si>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</si>
  <si>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</si>
  <si>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</si>
  <si>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</si>
  <si>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</si>
  <si>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</si>
  <si>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</si>
  <si>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</si>
  <si>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</si>
  <si>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</si>
  <si>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</si>
  <si>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</si>
  <si>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</si>
  <si>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</si>
  <si>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</si>
  <si>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</si>
  <si>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</si>
  <si>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</si>
  <si>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</si>
  <si>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</si>
  <si>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</si>
  <si>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</si>
  <si>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</si>
  <si>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</si>
  <si>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</si>
  <si>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</si>
  <si>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</si>
  <si>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</si>
  <si>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</si>
  <si>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</si>
  <si>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</si>
  <si>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</si>
  <si>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</si>
  <si>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</si>
  <si>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</si>
  <si>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</si>
  <si>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</si>
  <si>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</si>
  <si>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</si>
  <si>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</si>
  <si>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</si>
  <si>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</si>
  <si>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</si>
  <si>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</si>
  <si>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</si>
  <si>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</si>
  <si>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</si>
  <si>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</si>
  <si>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</si>
  <si>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</si>
  <si>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</si>
  <si>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</si>
  <si>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</si>
  <si>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</si>
  <si>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</si>
  <si>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</si>
  <si>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ГВС по заявлению потребителя, г Ярославль, проезд Ухтомского, д. 3</t>
  </si>
  <si>
    <t>Ограничение ГВС по заявлению потребителя, г Ярославль, ул Полиграфическая, д. 25</t>
  </si>
  <si>
    <t>Ограничение ГВС по заявлению потребителя, г Ярославль, ул Розы Люксембург, д. 18</t>
  </si>
  <si>
    <t>Ограничение ГВС по заявлению потребителя, г Ярославль, ул Угличская, д. 41А</t>
  </si>
  <si>
    <t>Ограничение ГВС по заявлению потребителя, г Ярославль, ул Ухтомского, д. 3</t>
  </si>
  <si>
    <t>Ограничение ГВС по заявлению потребителя, г Ярославль, ул Чайковского, д. 40</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</si>
  <si>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</si>
  <si>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</si>
  <si>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</si>
  <si>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</si>
  <si>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ГВС по причине работ на участках теплосети, г Ярославль, наб Волжская, д. 27</t>
  </si>
  <si>
    <t>Отключение ГВС по причине работ на участках теплосети, г Ярославль, наб Волжская, д. 39, корп. 2</t>
  </si>
  <si>
    <t>Отключение ГВС по причине работ на участках теплосети, г Ярославль, наб Волжская, д. 39А</t>
  </si>
  <si>
    <t>Отключение ГВС по причине работ на участках теплосети, г Ярославль, наб Волжская, д. 41</t>
  </si>
  <si>
    <t>Отключение ГВС по причине работ на участках теплосети, г Ярославль, пер Октябрьский, д. 7</t>
  </si>
  <si>
    <t>Отключение ГВС по причине работ на участках теплосети, г Ярославль, пр-кт Ленина, д. 19</t>
  </si>
  <si>
    <t>Отключение ГВС по причине работ на участках теплосети, г Ярославль, пр-кт Ленина, д. 19а</t>
  </si>
  <si>
    <t>4.8</t>
  </si>
  <si>
    <t>Отключение ГВС по причине работ на участках теплосети, г Ярославль, пр-кт Ленина, д. 21</t>
  </si>
  <si>
    <t>4.9</t>
  </si>
  <si>
    <t>Отключение ГВС по причине работ на участках теплосети, г Ярославль, пр-кт Ленина, д. 23</t>
  </si>
  <si>
    <t>4.10</t>
  </si>
  <si>
    <t>Отключение ГВС по причине работ на участках теплосети, г Ярославль, пр-кт Ленина, д. 29/51</t>
  </si>
  <si>
    <t>4.11</t>
  </si>
  <si>
    <t>Отключение ГВС по причине работ на участках теплосети, г Ярославль, пр-кт Ленина, д. 31</t>
  </si>
  <si>
    <t>4.12</t>
  </si>
  <si>
    <t>Отключение ГВС по причине работ на участках теплосети, г Ярославль, пр-кт Ленина, д. 33</t>
  </si>
  <si>
    <t>4.13</t>
  </si>
  <si>
    <t>Отключение ГВС по причине работ на участках теплосети, г Ярославль, пр-кт Ленина, д. 34</t>
  </si>
  <si>
    <t>4.14</t>
  </si>
  <si>
    <t>Отключение ГВС по причине работ на участках теплосети, г Ярославль, пр-кт Ленина, д. 34А</t>
  </si>
  <si>
    <t>4.15</t>
  </si>
  <si>
    <t>Отключение ГВС по причине работ на участках теплосети, г Ярославль, пр-кт Ленина, д. 36</t>
  </si>
  <si>
    <t>4.16</t>
  </si>
  <si>
    <t>Отключение ГВС по причине работ на участках теплосети, г Ярославль, пр-кт Ленина, д. 36А</t>
  </si>
  <si>
    <t>4.17</t>
  </si>
  <si>
    <t>Отключение ГВС по причине работ на участках теплосети, г Ярославль, пр-кт Ленина, д. 36Б</t>
  </si>
  <si>
    <t>4.18</t>
  </si>
  <si>
    <t>Отключение ГВС по причине работ на участках теплосети, г Ярославль, пр-кт Московский, д. 98</t>
  </si>
  <si>
    <t>4.19</t>
  </si>
  <si>
    <t>Отключение ГВС по причине работ на участках теплосети, г Ярославль, пр-кт Октября, д. 37/26</t>
  </si>
  <si>
    <t>4.20</t>
  </si>
  <si>
    <t>г Ярославль, пр-кт Октября, д. 37/26</t>
  </si>
  <si>
    <t>4.21</t>
  </si>
  <si>
    <t>Отключение ГВС по причине работ на участках теплосети, г Ярославль, пр-кт Октября, д. 39</t>
  </si>
  <si>
    <t>4.22</t>
  </si>
  <si>
    <t>Отключение ГВС по причине работ на участках теплосети, г Ярославль, пр-кт Октября, д. 40А</t>
  </si>
  <si>
    <t>4.23</t>
  </si>
  <si>
    <t>Отключение ГВС по причине работ на участках теплосети, г Ярославль, пр-кт Октября, д. 41</t>
  </si>
  <si>
    <t>4.24</t>
  </si>
  <si>
    <t>Отключение ГВС по причине работ на участках теплосети, г Ярославль, пр-кт Октября, д. 41А</t>
  </si>
  <si>
    <t>4.25</t>
  </si>
  <si>
    <t>Отключение ГВС по причине работ на участках теплосети, г Ярославль, пр-кт Октября, д. 43</t>
  </si>
  <si>
    <t>4.26</t>
  </si>
  <si>
    <t>Отключение ГВС по причине работ на участках теплосети, г Ярославль, пр-кт Октября, д. 45</t>
  </si>
  <si>
    <t>4.27</t>
  </si>
  <si>
    <t>Отключение ГВС по причине работ на участках теплосети, г Ярославль, пр-кт Октября, д. 47/1</t>
  </si>
  <si>
    <t>4.28</t>
  </si>
  <si>
    <t>Отключение ГВС по причине работ на участках теплосети, г Ярославль, пр-кт Октября, д. 60</t>
  </si>
  <si>
    <t>4.29</t>
  </si>
  <si>
    <t>Отключение ГВС по причине работ на участках теплосети, г Ярославль, пр-кт Толбухина, д. 58/7</t>
  </si>
  <si>
    <t>4.30</t>
  </si>
  <si>
    <t>Отключение ГВС по причине работ на участках теплосети, г Ярославль, ул Автозаводская, д. 49/1</t>
  </si>
  <si>
    <t>4.31</t>
  </si>
  <si>
    <t>Отключение ГВС по причине работ на участках теплосети, г Ярославль, ул Автозаводская, д. 53</t>
  </si>
  <si>
    <t>4.32</t>
  </si>
  <si>
    <t>Отключение ГВС по причине работ на участках теплосети, г Ярославль, ул Богдановича, д. 3</t>
  </si>
  <si>
    <t>4.33</t>
  </si>
  <si>
    <t>Отключение ГВС по причине работ на участках теплосети, г Ярославль, ул Богдановича, д. 5</t>
  </si>
  <si>
    <t>4.34</t>
  </si>
  <si>
    <t>Отключение ГВС по причине работ на участках теплосети, г Ярославль, ул Володарского, д. 105</t>
  </si>
  <si>
    <t>4.35</t>
  </si>
  <si>
    <t>Отключение ГВС по причине работ на участках теплосети, г Ярославль, ул Володарского, д. 10А</t>
  </si>
  <si>
    <t>4.36</t>
  </si>
  <si>
    <t>Отключение ГВС по причине работ на участках теплосети, г Ярославль, ул Володарского, д. 12</t>
  </si>
  <si>
    <t>4.37</t>
  </si>
  <si>
    <t>Отключение ГВС по причине работ на участках теплосети, г Ярославль, ул Володарского, д. 55</t>
  </si>
  <si>
    <t>4.38</t>
  </si>
  <si>
    <t>4.39</t>
  </si>
  <si>
    <t>Отключение ГВС по причине работ на участках теплосети, г Ярославль, ул Володарского, д. 62, корп. 2</t>
  </si>
  <si>
    <t>4.40</t>
  </si>
  <si>
    <t>Отключение ГВС по причине работ на участках теплосети, г Ярославль, ул Володарского, д. 64</t>
  </si>
  <si>
    <t>4.41</t>
  </si>
  <si>
    <t>Отключение ГВС по причине работ на участках теплосети, г Ярославль, ул Добрынина, д. 5</t>
  </si>
  <si>
    <t>4.42</t>
  </si>
  <si>
    <t>Отключение ГВС по причине работ на участках теплосети, г Ярославль, ул Жукова, д. 29</t>
  </si>
  <si>
    <t>4.43</t>
  </si>
  <si>
    <t>Отключение ГВС по причине работ на участках теплосети, г Ярославль, ул Жукова, д. 3</t>
  </si>
  <si>
    <t>4.44</t>
  </si>
  <si>
    <t>Отключение ГВС по причине работ на участках теплосети, г Ярославль, ул Кедрова, д. 4</t>
  </si>
  <si>
    <t>4.45</t>
  </si>
  <si>
    <t>Отключение ГВС по причине работ на участках теплосети, г Ярославль, ул Кедрова, д. 4а</t>
  </si>
  <si>
    <t>4.46</t>
  </si>
  <si>
    <t>Отключение ГВС по причине работ на участках теплосети, г Ярославль, ул Кедрова, д. 8</t>
  </si>
  <si>
    <t>4.47</t>
  </si>
  <si>
    <t>Отключение ГВС по причине работ на участках теплосети, г Ярославль, ул Кооперативная, д. 15</t>
  </si>
  <si>
    <t>4.48</t>
  </si>
  <si>
    <t>Отключение ГВС по причине работ на участках теплосети, г Ярославль, ул Кооперативная, д. 15, корп. 2</t>
  </si>
  <si>
    <t>4.49</t>
  </si>
  <si>
    <t>Отключение ГВС по причине работ на участках теплосети, г Ярославль, ул Кооперативная, д. 15А</t>
  </si>
  <si>
    <t>4.50</t>
  </si>
  <si>
    <t>Отключение ГВС по причине работ на участках теплосети, г Ярославль, ул Кооперативная, д. 17, корп. 2</t>
  </si>
  <si>
    <t>4.51</t>
  </si>
  <si>
    <t>Отключение ГВС по причине работ на участках теплосети, г Ярославль, ул Кооперативная, д. 19, корп. 2</t>
  </si>
  <si>
    <t>4.52</t>
  </si>
  <si>
    <t>Отключение ГВС по причине работ на участках теплосети, г Ярославль, ул Кооперативная, д. 19А</t>
  </si>
  <si>
    <t>4.53</t>
  </si>
  <si>
    <t>Отключение ГВС по причине работ на участках теплосети, г Ярославль, ул Кооперативная, д. 3</t>
  </si>
  <si>
    <t>4.54</t>
  </si>
  <si>
    <t>Отключение ГВС по причине работ на участках теплосети, г Ярославль, ул Кудрявцева, д. 4А</t>
  </si>
  <si>
    <t>4.55</t>
  </si>
  <si>
    <t>Отключение ГВС по причине работ на участках теплосети, г Ярославль, ул Кудрявцева, д. 8А</t>
  </si>
  <si>
    <t>4.56</t>
  </si>
  <si>
    <t>Отключение ГВС по причине работ на участках теплосети, г Ярославль, ул Кудрявцева, д. 8Б</t>
  </si>
  <si>
    <t>4.57</t>
  </si>
  <si>
    <t>Отключение ГВС по причине работ на участках теплосети, г Ярославль, ул Лермонтова, д. 44</t>
  </si>
  <si>
    <t>4.58</t>
  </si>
  <si>
    <t>Отключение ГВС по причине работ на участках теплосети, г Ярославль, ул Некрасова, д. 60А</t>
  </si>
  <si>
    <t>4.59</t>
  </si>
  <si>
    <t>Отключение ГВС по причине работ на участках теплосети, г Ярославль, ул Павлова, д. 2А, стр. литер Г</t>
  </si>
  <si>
    <t>4.60</t>
  </si>
  <si>
    <t>Отключение ГВС по причине работ на участках теплосети, г Ярославль, ул Павлова, д. 2А, стр. литер Е</t>
  </si>
  <si>
    <t>4.61</t>
  </si>
  <si>
    <t>Отключение ГВС по причине работ на участках теплосети, г Ярославль, ул Павлова, д. 2А, стр. литер Ж</t>
  </si>
  <si>
    <t>4.62</t>
  </si>
  <si>
    <t>Отключение ГВС по причине работ на участках теплосети, г Ярославль, ул Победы, д. 26А</t>
  </si>
  <si>
    <t>4.63</t>
  </si>
  <si>
    <t>Отключение ГВС по причине работ на участках теплосети, г Ярославль, ул Победы, д. 5А</t>
  </si>
  <si>
    <t>4.64</t>
  </si>
  <si>
    <t>Отключение ГВС по причине работ на участках теплосети, г Ярославль, ул Победы, д. 5Б</t>
  </si>
  <si>
    <t>4.65</t>
  </si>
  <si>
    <t>Отключение ГВС по причине работ на участках теплосети, г Ярославль, ул Рыбинская, д. 59</t>
  </si>
  <si>
    <t>4.66</t>
  </si>
  <si>
    <t>Отключение ГВС по причине работ на участках теплосети, г Ярославль, ул Салтыкова-Щедрина, д. 11</t>
  </si>
  <si>
    <t>4.67</t>
  </si>
  <si>
    <t>Отключение ГВС по причине работ на участках теплосети, г Ярославль, ул Салтыкова-Щедрина, д. 3а</t>
  </si>
  <si>
    <t>4.68</t>
  </si>
  <si>
    <t>Отключение ГВС по причине работ на участках теплосети, г Ярославль, ул Салтыкова-Щедрина, д. 7</t>
  </si>
  <si>
    <t>4.69</t>
  </si>
  <si>
    <t>Отключение ГВС по причине работ на участках теплосети, г Ярославль, ул Салтыкова-Щедрина, д. 7а</t>
  </si>
  <si>
    <t>4.70</t>
  </si>
  <si>
    <t>Отключение ГВС по причине работ на участках теплосети, г Ярославль, ул Свердлова, д. 100</t>
  </si>
  <si>
    <t>4.71</t>
  </si>
  <si>
    <t>Отключение ГВС по причине работ на участках теплосети, г Ярославль, ул Свердлова, д. 100а</t>
  </si>
  <si>
    <t>4.72</t>
  </si>
  <si>
    <t>Отключение ГВС по причине работ на участках теплосети, г Ярославль, ул Свердлова, д. 100б</t>
  </si>
  <si>
    <t>4.73</t>
  </si>
  <si>
    <t>Отключение ГВС по причине работ на участках теплосети, г Ярославль, ул Свердлова, д. 100в</t>
  </si>
  <si>
    <t>4.74</t>
  </si>
  <si>
    <t>Отключение ГВС по причине работ на участках теплосети, г Ярославль, ул Свердлова, д. 100г</t>
  </si>
  <si>
    <t>4.75</t>
  </si>
  <si>
    <t>Отключение ГВС по причине работ на участках теплосети, г Ярославль, ул Свердлова, д. 100д</t>
  </si>
  <si>
    <t>4.76</t>
  </si>
  <si>
    <t>Отключение ГВС по причине работ на участках теплосети, г Ярославль, ул Свердлова, д. 101</t>
  </si>
  <si>
    <t>4.77</t>
  </si>
  <si>
    <t>Отключение ГВС по причине работ на участках теплосети, г Ярославль, ул Свердлова, д. 102</t>
  </si>
  <si>
    <t>4.78</t>
  </si>
  <si>
    <t>Отключение ГВС по причине работ на участках теплосети, г Ярославль, ул Свердлова, д. 104</t>
  </si>
  <si>
    <t>4.79</t>
  </si>
  <si>
    <t>Отключение ГВС по причине работ на участках теплосети, г Ярославль, ул Свердлова, д. 104а</t>
  </si>
  <si>
    <t>4.80</t>
  </si>
  <si>
    <t>Отключение ГВС по причине работ на участках теплосети, г Ярославль, ул Свердлова, д. 104б</t>
  </si>
  <si>
    <t>4.81</t>
  </si>
  <si>
    <t>Отключение ГВС по причине работ на участках теплосети, г Ярославль, ул Свердлова, д. 104в</t>
  </si>
  <si>
    <t>4.82</t>
  </si>
  <si>
    <t>Отключение ГВС по причине работ на участках теплосети, г Ярославль, ул Свердлова, д. 104г</t>
  </si>
  <si>
    <t>4.83</t>
  </si>
  <si>
    <t>Отключение ГВС по причине работ на участках теплосети, г Ярославль, ул Свердлова, д. 106/13</t>
  </si>
  <si>
    <t>4.84</t>
  </si>
  <si>
    <t>Отключение ГВС по причине работ на участках теплосети, г Ярославль, ул Свердлова, д. 79</t>
  </si>
  <si>
    <t>4.85</t>
  </si>
  <si>
    <t>Отключение ГВС по причине работ на участках теплосети, г Ярославль, ул Свердлова, д. 79А</t>
  </si>
  <si>
    <t>4.86</t>
  </si>
  <si>
    <t>Отключение ГВС по причине работ на участках теплосети, г Ярославль, ул Свердлова, д. 87/12</t>
  </si>
  <si>
    <t>4.87</t>
  </si>
  <si>
    <t>Отключение ГВС по причине работ на участках теплосети, г Ярославль, ул Свердлова, д. 88</t>
  </si>
  <si>
    <t>4.88</t>
  </si>
  <si>
    <t>Отключение ГВС по причине работ на участках теплосети, г Ярославль, ул Свердлова, д. 89</t>
  </si>
  <si>
    <t>4.89</t>
  </si>
  <si>
    <t>Отключение ГВС по причине работ на участках теплосети, г Ярославль, ул Свердлова, д. 90</t>
  </si>
  <si>
    <t>4.90</t>
  </si>
  <si>
    <t>Отключение ГВС по причине работ на участках теплосети, г Ярославль, ул Свердлова, д. 91</t>
  </si>
  <si>
    <t>4.91</t>
  </si>
  <si>
    <t>Отключение ГВС по причине работ на участках теплосети, г Ярославль, ул Свердлова, д. 91А</t>
  </si>
  <si>
    <t>4.92</t>
  </si>
  <si>
    <t>Отключение ГВС по причине работ на участках теплосети, г Ярославль, ул Свердлова, д. 93</t>
  </si>
  <si>
    <t>4.93</t>
  </si>
  <si>
    <t>Отключение ГВС по причине работ на участках теплосети, г Ярославль, ул Свердлова, д. 94</t>
  </si>
  <si>
    <t>4.94</t>
  </si>
  <si>
    <t>Отключение ГВС по причине работ на участках теплосети, г Ярославль, ул Свердлова, д. 96/7</t>
  </si>
  <si>
    <t>4.95</t>
  </si>
  <si>
    <t>Отключение ГВС по причине работ на участках теплосети, г Ярославль, ул Свердлова, д. 98/10</t>
  </si>
  <si>
    <t>4.96</t>
  </si>
  <si>
    <t>Отключение ГВС по причине работ на участках теплосети, г Ярославль, ул Свободы, д. 15</t>
  </si>
  <si>
    <t>4.97</t>
  </si>
  <si>
    <t>Отключение ГВС по причине работ на участках теплосети, г Ярославль, ул Свободы, д. 9</t>
  </si>
  <si>
    <t>4.98</t>
  </si>
  <si>
    <t>Отключение ГВС по причине работ на участках теплосети, г Ярославль, ул Собинова, д. 37, корп. 2</t>
  </si>
  <si>
    <t>4.99</t>
  </si>
  <si>
    <t>Отключение ГВС по причине работ на участках теплосети, г Ярославль, ул Собинова, д. 42</t>
  </si>
  <si>
    <t>4.100</t>
  </si>
  <si>
    <t>Отключение ГВС по причине работ на участках теплосети, г Ярославль, ул Собинова, д. 44</t>
  </si>
  <si>
    <t>4.101</t>
  </si>
  <si>
    <t>Отключение ГВС по причине работ на участках теплосети, г Ярославль, ул Собинова, д. 46</t>
  </si>
  <si>
    <t>4.102</t>
  </si>
  <si>
    <t>Отключение ГВС по причине работ на участках теплосети, г Ярославль, ул Собинова, д. 48, корп. 2</t>
  </si>
  <si>
    <t>4.103</t>
  </si>
  <si>
    <t>Отключение ГВС по причине работ на участках теплосети, г Ярославль, ул Советская, д. 26/10</t>
  </si>
  <si>
    <t>4.104</t>
  </si>
  <si>
    <t>Отключение ГВС по причине работ на участках теплосети, г Ярославль, ул Советская, д. 28</t>
  </si>
  <si>
    <t>4.105</t>
  </si>
  <si>
    <t>Отключение ГВС по причине работ на участках теплосети, г Ярославль, ул Советская, д. 30</t>
  </si>
  <si>
    <t>4.106</t>
  </si>
  <si>
    <t>Отключение ГВС по причине работ на участках теплосети, г Ярославль, ул Советская, д. 32</t>
  </si>
  <si>
    <t>4.107</t>
  </si>
  <si>
    <t>Отключение ГВС по причине работ на участках теплосети, г Ярославль, ул Советская, д. 34А</t>
  </si>
  <si>
    <t>4.108</t>
  </si>
  <si>
    <t>Отключение ГВС по причине работ на участках теплосети, г Ярославль, ул Тургенева, д. 11А</t>
  </si>
  <si>
    <t>4.109</t>
  </si>
  <si>
    <t>Отключение ГВС по причине работ на участках теплосети, г Ярославль, ул Угличская, д. 29</t>
  </si>
  <si>
    <t>4.110</t>
  </si>
  <si>
    <t>Отключение ГВС по причине работ на участках теплосети, г Ярославль, ул Угличская, д. 31</t>
  </si>
  <si>
    <t>4.111</t>
  </si>
  <si>
    <t>Отключение ГВС по причине работ на участках теплосети, г Ярославль, ул Угличская, д. 5</t>
  </si>
  <si>
    <t>4.112</t>
  </si>
  <si>
    <t>Отключение ГВС по причине работ на участках теплосети, г Ярославль, ул Угличская, д. 6А</t>
  </si>
  <si>
    <t>4.113</t>
  </si>
  <si>
    <t>4.114</t>
  </si>
  <si>
    <t>Отключение ГВС по причине работ на участках теплосети, г Ярославль, ул Флотская, д. 8</t>
  </si>
  <si>
    <t>4.115</t>
  </si>
  <si>
    <t>Отключение ГВС по причине работ на участках теплосети, г Ярославль, ул Харитонова, д. 3</t>
  </si>
  <si>
    <t>4.116</t>
  </si>
  <si>
    <t>Отключение ГВС по причине работ на участках теплосети, г Ярославль, ул Харитонова, д. 5</t>
  </si>
  <si>
    <t>4.117</t>
  </si>
  <si>
    <t>Отключение ГВС по причине работ на участках теплосети, г Ярославль, ул Чайковского, д. 12</t>
  </si>
  <si>
    <t>4.118</t>
  </si>
  <si>
    <t>Отключение ГВС по причине работ на участках теплосети, г Ярославль, ул Чехова, д. 11</t>
  </si>
  <si>
    <t>4.119</t>
  </si>
  <si>
    <t>Отключение ГВС по причине работ на участках теплосети, г Ярославль, ул Чехова, д. 15/95</t>
  </si>
  <si>
    <t>4.120</t>
  </si>
  <si>
    <t>Отключение ГВС по причине работ на участках теплосети, г Ярославль, ул Чехова, д. 17</t>
  </si>
  <si>
    <t>4.121</t>
  </si>
  <si>
    <t>Отключение ГВС по причине работ на участках теплосети, г Ярославль, ул Чехова, д. 19/14</t>
  </si>
  <si>
    <t>4.122</t>
  </si>
  <si>
    <t>Отключение ГВС по причине работ на участках теплосети, г Ярославль, ул Чехова, д. 37</t>
  </si>
  <si>
    <t>4.123</t>
  </si>
  <si>
    <t>Отключение ГВС по причине работ на участках теплосети, г Ярославль, ул Чехова, д. 39</t>
  </si>
  <si>
    <t>4.124</t>
  </si>
  <si>
    <t>Отключение ГВС по причине работ на участках теплосети, г Ярославль, ул Чехова, д. 39А</t>
  </si>
  <si>
    <t>4.125</t>
  </si>
  <si>
    <t>Отключение ГВС по причине работ на участках теплосети, г Ярославль, ул Чехова, д. 9</t>
  </si>
  <si>
    <t>4.126</t>
  </si>
  <si>
    <t>Отключение ГВС по причине работ на участках теплосети, г Ярославль, ул Чкалова, д. 45</t>
  </si>
  <si>
    <t>4.127</t>
  </si>
  <si>
    <t>Отключение ГВС по причине работ на участках теплосети, г Ярославль, ул Чкалова, д. 66</t>
  </si>
  <si>
    <t>4.128</t>
  </si>
  <si>
    <t>4.129</t>
  </si>
  <si>
    <t>Отключение ГВС по причине работ на участках теплосети, г Ярославль, ул Щапова, д. 2</t>
  </si>
  <si>
    <t>4.130</t>
  </si>
  <si>
    <t>Отключение ГВС по причине работ на участках теплосети, г Ярославль, ул Щапова, д. 4</t>
  </si>
  <si>
    <t>4.131</t>
  </si>
  <si>
    <t>Отключение ГВС по причине работ на участках теплосети, г Ярославль, ул Щапова, д. 6</t>
  </si>
  <si>
    <t>4.132</t>
  </si>
  <si>
    <t>Отключение ГВС по причине работ с системами объекта, г Ярославль, ул Угличская, д. 6</t>
  </si>
  <si>
    <t>4.133</t>
  </si>
  <si>
    <t>Отключение ГВС по заявлению потребителя, г Ярославль, наб Волжская, д. 27</t>
  </si>
  <si>
    <t>4.134</t>
  </si>
  <si>
    <t>Отключение ГВС по заявлению потребителя, г Ярославль, наб Волжская, д. 4</t>
  </si>
  <si>
    <t>4.135</t>
  </si>
  <si>
    <t>Отключение ГВС по заявлению потребителя, г Ярославль, пер Герцена, д. 4а</t>
  </si>
  <si>
    <t>4.136</t>
  </si>
  <si>
    <t>Отключение ГВС по заявлению потребителя, г Ярославль, пл Труда, д. 3</t>
  </si>
  <si>
    <t>4.137</t>
  </si>
  <si>
    <t>Отключение ГВС по заявлению потребителя, г Ярославль, пр-кт Авиаторов, д. 84</t>
  </si>
  <si>
    <t>4.138</t>
  </si>
  <si>
    <t>Отключение ГВС по заявлению потребителя, г Ярославль, пр-кт Ленина, д. 17А</t>
  </si>
  <si>
    <t>4.139</t>
  </si>
  <si>
    <t>Отключение ГВС по заявлению потребителя, г Ярославль, пр-кт Ленина, д. 4</t>
  </si>
  <si>
    <t>4.140</t>
  </si>
  <si>
    <t>Отключение ГВС по заявлению потребителя, г Ярославль, пр-кт Ленинградский, д. 46А</t>
  </si>
  <si>
    <t>4.141</t>
  </si>
  <si>
    <t>Отключение ГВС по заявлению потребителя, г Ярославль, пр-кт Ленинградский, д. 52Г</t>
  </si>
  <si>
    <t>4.142</t>
  </si>
  <si>
    <t>Отключение ГВС по заявлению потребителя, г Ярославль, пр-кт Ленинградский, д. 68А</t>
  </si>
  <si>
    <t>4.143</t>
  </si>
  <si>
    <t>Отключение ГВС по заявлению потребителя, г Ярославль, пр-кт Ленинградский, д. 85А</t>
  </si>
  <si>
    <t>4.144</t>
  </si>
  <si>
    <t>Отключение ГВС по заявлению потребителя, г Ярославль, пр-кт Московский, д. 105</t>
  </si>
  <si>
    <t>4.145</t>
  </si>
  <si>
    <t>Отключение ГВС по заявлению потребителя, г Ярославль, пр-кт Московский, д. 110а</t>
  </si>
  <si>
    <t>4.146</t>
  </si>
  <si>
    <t>Отключение ГВС по заявлению потребителя, г Ярославль, пр-кт Октября, д. 42А</t>
  </si>
  <si>
    <t>4.147</t>
  </si>
  <si>
    <t>Отключение ГВС по заявлению потребителя, г Ярославль, пр-кт Октября, д. 67, корп. 2</t>
  </si>
  <si>
    <t>4.148</t>
  </si>
  <si>
    <t>Отключение ГВС по заявлению потребителя, г Ярославль, проезд Подвойского, д. 11</t>
  </si>
  <si>
    <t>4.149</t>
  </si>
  <si>
    <t>Отключение ГВС по заявлению потребителя, г Ярославль, ул 1-я Шоссейная, д. 22</t>
  </si>
  <si>
    <t>4.150</t>
  </si>
  <si>
    <t>Отключение ГВС по заявлению потребителя, г Ярославль, ул Автозаводская, д. 5/1</t>
  </si>
  <si>
    <t>4.151</t>
  </si>
  <si>
    <t>Отключение ГВС по заявлению потребителя, г Ярославль, ул Богдановича, д. 10</t>
  </si>
  <si>
    <t>4.152</t>
  </si>
  <si>
    <t>Отключение ГВС по заявлению потребителя, г Ярославль, ул Большие Полянки, д. 23, корп. 3</t>
  </si>
  <si>
    <t>4.153</t>
  </si>
  <si>
    <t>Отключение ГВС по заявлению потребителя, г Ярославль, ул Гагарина</t>
  </si>
  <si>
    <t>4.154</t>
  </si>
  <si>
    <t>Отключение ГВС по заявлению потребителя, г Ярославль, ул Гагарина, д. 8</t>
  </si>
  <si>
    <t>4.155</t>
  </si>
  <si>
    <t>Отключение ГВС по заявлению потребителя, г Ярославль, ул Елены Колесовой, д. 26</t>
  </si>
  <si>
    <t>4.156</t>
  </si>
  <si>
    <t>Отключение ГВС по заявлению потребителя, г Ярославль, ул Елены Колесовой, д. 38</t>
  </si>
  <si>
    <t>4.157</t>
  </si>
  <si>
    <t>Отключение ГВС по заявлению потребителя, г Ярославль, ул Загородный Сад, д. 6</t>
  </si>
  <si>
    <t>4.158</t>
  </si>
  <si>
    <t>Отключение ГВС по заявлению потребителя, г Ярославль, ул Зои Космодемьянской, д. 3</t>
  </si>
  <si>
    <t>4.159</t>
  </si>
  <si>
    <t>Отключение ГВС по заявлению потребителя, г Ярославль, ул Зои Космодемьянской, д. 7</t>
  </si>
  <si>
    <t>4.160</t>
  </si>
  <si>
    <t>Отключение ГВС по заявлению потребителя, г Ярославль, ул Калмыковых, д. 14</t>
  </si>
  <si>
    <t>4.161</t>
  </si>
  <si>
    <t>Отключение ГВС по заявлению потребителя, г Ярославль, ул Клубная, д. 19</t>
  </si>
  <si>
    <t>4.162</t>
  </si>
  <si>
    <t>Отключение ГВС по заявлению потребителя, г Ярославль, ул Комсомольская, д. 4</t>
  </si>
  <si>
    <t>4.163</t>
  </si>
  <si>
    <t>Отключение ГВС по заявлению потребителя, г Ярославль, ул Кооперативная, д. 12</t>
  </si>
  <si>
    <t>4.164</t>
  </si>
  <si>
    <t>Отключение ГВС по заявлению потребителя, г Ярославль, ул Ляпидевского, д. 7А</t>
  </si>
  <si>
    <t>4.165</t>
  </si>
  <si>
    <t>Отключение ГВС по заявлению потребителя, г Ярославль, ул Маяковского, д. 63</t>
  </si>
  <si>
    <t>4.166</t>
  </si>
  <si>
    <t>4.167</t>
  </si>
  <si>
    <t>4.168</t>
  </si>
  <si>
    <t>Отключение ГВС по заявлению потребителя, г Ярославль, ул Менделеева, д. 4</t>
  </si>
  <si>
    <t>4.169</t>
  </si>
  <si>
    <t>Отключение ГВС по заявлению потребителя, г Ярославль, ул Моховая, д. 14</t>
  </si>
  <si>
    <t>4.170</t>
  </si>
  <si>
    <t>Отключение ГВС по заявлению потребителя, г Ярославль, ул Нахимсона, д. 15/17</t>
  </si>
  <si>
    <t>4.171</t>
  </si>
  <si>
    <t>Отключение ГВС по заявлению потребителя, г Ярославль, ул Некрасова, д. 28</t>
  </si>
  <si>
    <t>4.172</t>
  </si>
  <si>
    <t>Отключение ГВС по заявлению потребителя, г Ярославль, ул Павлова, д. 37</t>
  </si>
  <si>
    <t>4.173</t>
  </si>
  <si>
    <t>Отключение ГВС по заявлению потребителя, г Ярославль, ул Павлова, д. 6</t>
  </si>
  <si>
    <t>4.174</t>
  </si>
  <si>
    <t>Отключение ГВС по заявлению потребителя, г Ярославль, ул Пионерская, д. 19</t>
  </si>
  <si>
    <t>4.175</t>
  </si>
  <si>
    <t>4.176</t>
  </si>
  <si>
    <t>Отключение ГВС по заявлению потребителя, г Ярославль, ул Республиканская, д. 27</t>
  </si>
  <si>
    <t>4.177</t>
  </si>
  <si>
    <t>Отключение ГВС по заявлению потребителя, г Ярославль, ул Салтыкова-Щедрина, д. 1А</t>
  </si>
  <si>
    <t>4.178</t>
  </si>
  <si>
    <t>Отключение ГВС по заявлению потребителя, г Ярославль, ул Салтыкова-Щедрина, д. 29</t>
  </si>
  <si>
    <t>4.179</t>
  </si>
  <si>
    <t>Отключение ГВС по заявлению потребителя, г Ярославль, ул Свердлова, д. 29А</t>
  </si>
  <si>
    <t>4.180</t>
  </si>
  <si>
    <t>Отключение ГВС по заявлению потребителя, г Ярославль, ул Свободы, д. 27</t>
  </si>
  <si>
    <t>4.181</t>
  </si>
  <si>
    <t>Отключение ГВС по заявлению потребителя, г Ярославль, ул Семашко, д. 7А</t>
  </si>
  <si>
    <t>4.182</t>
  </si>
  <si>
    <t>Отключение ГВС по заявлению потребителя, г Ярославль, ул Семашко, д. 7Б</t>
  </si>
  <si>
    <t>4.183</t>
  </si>
  <si>
    <t>Отключение ГВС по заявлению потребителя, г Ярославль, ул Семашко, д. 7Г</t>
  </si>
  <si>
    <t>4.184</t>
  </si>
  <si>
    <t>Отключение ГВС по заявлению потребителя, г Ярославль, ул Серго Орджоникидзе, д. 10А</t>
  </si>
  <si>
    <t>4.185</t>
  </si>
  <si>
    <t>Отключение ГВС по заявлению потребителя, г Ярославль, ул Собинова, д. 43</t>
  </si>
  <si>
    <t>4.186</t>
  </si>
  <si>
    <t>Отключение ГВС по заявлению потребителя, г Ярославль, ул Собинова, д. 5</t>
  </si>
  <si>
    <t>4.187</t>
  </si>
  <si>
    <t>Отключение ГВС по заявлению потребителя, г Ярославль, ул Строителей, д. 9А</t>
  </si>
  <si>
    <t>4.188</t>
  </si>
  <si>
    <t>4.189</t>
  </si>
  <si>
    <t>4.190</t>
  </si>
  <si>
    <t>Отключение ГВС по заявлению потребителя, г Ярославль, ул Суркова, д. 14, корп. 2</t>
  </si>
  <si>
    <t>4.191</t>
  </si>
  <si>
    <t>Отключение ГВС по заявлению потребителя, г Ярославль, ул Труфанова, д. 16А</t>
  </si>
  <si>
    <t>4.192</t>
  </si>
  <si>
    <t>Отключение ГВС по заявлению потребителя, г Ярославль, ул Урицкого, д. 32А</t>
  </si>
  <si>
    <t>4.193</t>
  </si>
  <si>
    <t>Отключение ГВС по заявлению потребителя, г Ярославль, ул Флотская, д. 1В</t>
  </si>
  <si>
    <t>4.194</t>
  </si>
  <si>
    <t>Отключение ГВС по заявлению потребителя, г Ярославль, ул Чкалова, д. 11</t>
  </si>
  <si>
    <t>4.195</t>
  </si>
  <si>
    <t>Отключение ГВС по заявлению потребителя, г Ярославль, ул Чкалова, д. 2</t>
  </si>
  <si>
    <t>4.196</t>
  </si>
  <si>
    <t>Отключение ГВС по заявлению потребителя, г Ярославль, ул Чкалова, д. 20Б</t>
  </si>
  <si>
    <t>4.197</t>
  </si>
  <si>
    <t>Отключение ГВС по заявлению потребителя, г Ярославль, ул Юности, д. 18</t>
  </si>
  <si>
    <t>4.198</t>
  </si>
  <si>
    <t>Отключение ГВС по заявлению потребителя, г Ярославль, ул Юности, д. 18А</t>
  </si>
  <si>
    <t>4.199</t>
  </si>
  <si>
    <t>Отключение ГВС по заявлению потребителя, г Ярославль, ш Суздальское, д. 15</t>
  </si>
  <si>
    <t>4.200</t>
  </si>
  <si>
    <t>Отключение ГВС по заявлению потребителя, г Ярославль, ш Тутаевское, д. 31В</t>
  </si>
  <si>
    <t>4.201</t>
  </si>
  <si>
    <t>Отключение ГВС по заявлению потребителя, г Ярославль, ш Тутаевское, д. 33</t>
  </si>
  <si>
    <t>4.202</t>
  </si>
  <si>
    <t>Отключение ГВС по заявлению потребителя, г Ярославль, ш Тутаевское, д. 54</t>
  </si>
  <si>
    <t>4.203</t>
  </si>
  <si>
    <t>Отключение ГВС по заявлению потребителя, г Ярославль, ш Тутаевское, д. 56</t>
  </si>
  <si>
    <t>4.204</t>
  </si>
  <si>
    <t>Отключение ГВС по заявлению потребителя, Ярославский р-н, п Дубки, ул Школьная, д. 2А</t>
  </si>
  <si>
    <t>4.205</t>
  </si>
  <si>
    <t>Отключение ГВС по заявлению потребителя, Ярославский р-н, п Нагорный, ул Дорожная, д. 6Б</t>
  </si>
  <si>
    <t>4.206</t>
  </si>
  <si>
    <t>Отключение ГВС по заявлению потребителя, Ярославский р-н, п Нагорный, ул Советская, д. 2</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</si>
  <si>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</si>
  <si>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</si>
  <si>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</si>
  <si>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</si>
  <si>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</si>
  <si>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</si>
  <si>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</si>
  <si>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</si>
  <si>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</si>
  <si>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</si>
  <si>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</si>
  <si>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</si>
  <si>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</si>
  <si>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</si>
  <si>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</si>
  <si>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</si>
  <si>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</si>
  <si>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</si>
  <si>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</si>
  <si>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</si>
  <si>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</si>
  <si>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</si>
  <si>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</si>
  <si>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</si>
  <si>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</si>
  <si>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</si>
  <si>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</si>
  <si>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</si>
  <si>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</si>
  <si>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</si>
  <si>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</si>
  <si>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</si>
  <si>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</si>
  <si>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</si>
  <si>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</si>
  <si>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</si>
  <si>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</si>
  <si>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</si>
  <si>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</si>
  <si>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</si>
  <si>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</si>
  <si>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</si>
  <si>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</si>
  <si>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</si>
  <si>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</si>
  <si>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</si>
  <si>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</si>
  <si>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</si>
  <si>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</si>
  <si>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</si>
  <si>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</si>
  <si>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</si>
  <si>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</si>
  <si>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</si>
  <si>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</si>
  <si>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</si>
  <si>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</si>
  <si>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</si>
  <si>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</si>
  <si>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</si>
  <si>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</si>
  <si>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</si>
  <si>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</si>
  <si>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</si>
  <si>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</si>
  <si>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</si>
  <si>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</si>
  <si>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</si>
  <si>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</si>
  <si>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</si>
  <si>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</si>
  <si>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</si>
  <si>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</si>
  <si>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</si>
  <si>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</si>
  <si>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</si>
  <si>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</si>
  <si>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</si>
  <si>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</si>
  <si>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</si>
  <si>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</si>
  <si>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</si>
  <si>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</si>
  <si>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</si>
  <si>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</si>
  <si>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</si>
  <si>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</si>
  <si>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</si>
  <si>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</si>
  <si>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</si>
  <si>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</si>
  <si>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</si>
  <si>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</si>
  <si>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</si>
  <si>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</si>
  <si>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</si>
  <si>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</si>
  <si>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</si>
  <si>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</si>
  <si>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</si>
  <si>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</si>
  <si>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</si>
  <si>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</si>
  <si>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</si>
  <si>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</si>
  <si>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</si>
  <si>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</si>
  <si>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</si>
  <si>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</si>
  <si>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</si>
  <si>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</si>
  <si>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</si>
  <si>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</si>
  <si>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</si>
  <si>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</si>
  <si>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</si>
  <si>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</si>
  <si>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</si>
  <si>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</si>
  <si>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</si>
  <si>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</si>
  <si>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</si>
  <si>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</si>
  <si>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</si>
  <si>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</si>
  <si>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</si>
  <si>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</si>
  <si>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</si>
  <si>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</si>
  <si>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</si>
  <si>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</si>
  <si>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</si>
  <si>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</si>
  <si>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</si>
  <si>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</si>
  <si>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</si>
  <si>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</si>
  <si>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</si>
  <si>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</si>
  <si>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</si>
  <si>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</si>
  <si>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</si>
  <si>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</si>
  <si>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</si>
  <si>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</si>
  <si>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</si>
  <si>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</si>
  <si>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</si>
  <si>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</si>
  <si>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</si>
  <si>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</si>
  <si>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</si>
  <si>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</si>
  <si>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</si>
  <si>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</si>
  <si>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</si>
  <si>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</si>
  <si>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</si>
  <si>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</si>
  <si>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</si>
  <si>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</si>
  <si>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</si>
  <si>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</si>
  <si>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</si>
  <si>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</si>
  <si>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</si>
  <si>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</si>
  <si>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</si>
  <si>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</si>
  <si>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</si>
  <si>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</si>
  <si>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</si>
  <si>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</si>
  <si>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</si>
  <si>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</si>
  <si>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</si>
  <si>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</si>
  <si>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</si>
  <si>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</si>
  <si>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</si>
  <si>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</si>
  <si>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</si>
  <si>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</si>
  <si>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</si>
  <si>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</si>
  <si>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</si>
  <si>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</si>
  <si>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</si>
  <si>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</si>
  <si>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</si>
  <si>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</si>
  <si>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</si>
  <si>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</si>
  <si>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</si>
  <si>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</si>
  <si>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</si>
  <si>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</si>
  <si>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</si>
  <si>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</si>
  <si>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</si>
  <si>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</si>
  <si>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</si>
  <si>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</si>
  <si>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</si>
  <si>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</si>
  <si>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</si>
  <si>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</si>
  <si>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</si>
  <si>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</si>
  <si>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</si>
  <si>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</si>
  <si>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</si>
  <si>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</si>
  <si>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</si>
  <si>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</si>
  <si>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</si>
  <si>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</si>
  <si>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</si>
  <si>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</si>
  <si>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</si>
  <si>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</si>
  <si>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</si>
  <si>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</si>
  <si>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</si>
  <si>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</si>
  <si>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</si>
  <si>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</si>
  <si>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</si>
  <si>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</si>
  <si>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</si>
  <si>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</si>
  <si>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</si>
  <si>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</si>
  <si>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</si>
  <si>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</si>
  <si>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</si>
  <si>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</si>
  <si>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</si>
  <si>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</si>
  <si>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</si>
  <si>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</si>
  <si>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</si>
  <si>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</si>
  <si>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</si>
  <si>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</si>
  <si>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</si>
  <si>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</si>
  <si>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</si>
  <si>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</si>
  <si>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</si>
  <si>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</si>
  <si>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</si>
  <si>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</si>
  <si>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</si>
  <si>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</si>
  <si>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</si>
  <si>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</si>
  <si>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</si>
  <si>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</si>
  <si>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</si>
  <si>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</si>
  <si>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</si>
  <si>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</si>
  <si>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</si>
  <si>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</si>
  <si>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</si>
  <si>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</si>
  <si>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</si>
  <si>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</si>
  <si>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</si>
  <si>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</si>
  <si>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</si>
  <si>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</si>
  <si>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</si>
  <si>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</si>
  <si>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</si>
  <si>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</si>
  <si>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</si>
  <si>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</si>
  <si>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</si>
  <si>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</si>
  <si>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</si>
  <si>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</si>
  <si>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</si>
  <si>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</si>
  <si>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</si>
  <si>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</si>
  <si>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</si>
  <si>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</si>
  <si>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</si>
  <si>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</si>
  <si>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</si>
  <si>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</si>
  <si>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</si>
  <si>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</si>
  <si>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</si>
  <si>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</si>
  <si>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</si>
  <si>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</si>
  <si>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</si>
  <si>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</si>
  <si>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</si>
  <si>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</si>
  <si>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</si>
  <si>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</si>
  <si>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</si>
  <si>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</si>
  <si>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</si>
  <si>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</si>
  <si>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</si>
  <si>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</si>
  <si>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</si>
  <si>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</si>
  <si>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</si>
  <si>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</si>
  <si>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</si>
  <si>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</si>
  <si>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</si>
  <si>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</si>
  <si>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</si>
  <si>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</si>
  <si>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</si>
  <si>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</si>
  <si>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</si>
  <si>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</si>
  <si>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</si>
  <si>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</si>
  <si>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</si>
  <si>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</si>
  <si>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</si>
  <si>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</si>
  <si>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</si>
  <si>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</si>
  <si>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</si>
  <si>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</si>
  <si>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</si>
  <si>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</si>
  <si>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</si>
  <si>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</si>
  <si>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</si>
  <si>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</si>
  <si>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</si>
  <si>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</si>
  <si>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</si>
  <si>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</si>
  <si>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</si>
  <si>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</si>
  <si>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</si>
  <si>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</si>
  <si>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</si>
  <si>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</si>
  <si>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</si>
  <si>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</si>
  <si>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</si>
  <si>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</si>
  <si>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</si>
  <si>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</si>
  <si>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</si>
  <si>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</si>
  <si>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</si>
  <si>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</si>
  <si>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</si>
  <si>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</si>
  <si>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</si>
  <si>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</si>
  <si>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</si>
  <si>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</si>
  <si>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</si>
  <si>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</si>
  <si>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</si>
  <si>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</si>
  <si>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</si>
  <si>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</si>
  <si>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</si>
  <si>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</si>
  <si>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</si>
  <si>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</si>
  <si>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</si>
  <si>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</si>
  <si>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</si>
  <si>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</si>
  <si>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</si>
  <si>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</si>
  <si>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</si>
  <si>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</si>
  <si>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</si>
  <si>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</si>
  <si>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</si>
  <si>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</si>
  <si>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</si>
  <si>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</si>
  <si>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</si>
  <si>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</si>
  <si>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</si>
  <si>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</si>
  <si>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</si>
  <si>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</si>
  <si>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</si>
  <si>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</si>
  <si>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</si>
  <si>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</si>
  <si>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</si>
  <si>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</si>
  <si>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</si>
  <si>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</si>
  <si>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</si>
  <si>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</si>
  <si>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</si>
  <si>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</si>
  <si>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</si>
  <si>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</si>
  <si>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</si>
  <si>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</si>
  <si>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</si>
  <si>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</si>
  <si>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</si>
  <si>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</si>
  <si>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</si>
  <si>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</si>
  <si>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</si>
  <si>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</si>
  <si>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</si>
  <si>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</si>
  <si>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</si>
  <si>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</si>
  <si>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</si>
  <si>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</si>
  <si>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</si>
  <si>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</si>
  <si>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</si>
  <si>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</si>
  <si>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</si>
  <si>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</si>
  <si>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</si>
  <si>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</si>
  <si>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</si>
  <si>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</si>
  <si>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</si>
  <si>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</si>
  <si>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</si>
  <si>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</si>
  <si>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</si>
  <si>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</si>
  <si>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</si>
  <si>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</si>
  <si>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</si>
  <si>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</si>
  <si>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</si>
  <si>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</si>
  <si>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</si>
  <si>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</si>
  <si>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</si>
  <si>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</si>
  <si>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</si>
  <si>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</si>
  <si>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</si>
  <si>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</si>
  <si>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</si>
  <si>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</si>
  <si>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</si>
  <si>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</si>
  <si>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</si>
  <si>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</si>
  <si>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</si>
  <si>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</si>
  <si>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</si>
  <si>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</si>
  <si>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</si>
  <si>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</si>
  <si>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</si>
  <si>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</si>
  <si>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</si>
  <si>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</si>
  <si>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</si>
  <si>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</si>
  <si>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</si>
  <si>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</si>
  <si>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</si>
  <si>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</si>
  <si>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</si>
  <si>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</si>
  <si>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</si>
  <si>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</si>
  <si>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</si>
  <si>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</si>
  <si>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</si>
  <si>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</si>
  <si>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</si>
  <si>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</si>
  <si>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</si>
  <si>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</si>
  <si>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</si>
  <si>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</si>
  <si>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</si>
  <si>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</si>
  <si>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</si>
  <si>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</si>
  <si>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</si>
  <si>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</si>
  <si>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</si>
  <si>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</si>
  <si>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</si>
  <si>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</si>
  <si>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</si>
  <si>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</si>
  <si>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</si>
  <si>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</si>
  <si>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</si>
  <si>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</si>
  <si>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</si>
  <si>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</si>
  <si>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</si>
  <si>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</si>
  <si>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</si>
  <si>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</si>
  <si>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</si>
  <si>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</si>
  <si>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</si>
  <si>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</si>
  <si>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</si>
  <si>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</si>
  <si>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</si>
  <si>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</si>
  <si>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</si>
  <si>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</si>
  <si>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</si>
  <si>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</si>
  <si>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</si>
  <si>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</si>
  <si>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</si>
  <si>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</si>
  <si>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</si>
  <si>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</si>
  <si>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</si>
  <si>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</si>
  <si>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</si>
  <si>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</si>
  <si>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</si>
  <si>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</si>
  <si>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</si>
  <si>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</si>
  <si>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</si>
  <si>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</si>
  <si>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</si>
  <si>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</si>
  <si>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</si>
  <si>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</si>
  <si>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</si>
  <si>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</si>
  <si>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</si>
  <si>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</si>
  <si>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</si>
  <si>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</si>
  <si>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</si>
  <si>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</si>
  <si>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</si>
  <si>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</si>
  <si>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</si>
  <si>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</si>
  <si>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</si>
  <si>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</si>
  <si>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</si>
  <si>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</si>
  <si>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</si>
  <si>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</si>
  <si>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</si>
  <si>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</si>
  <si>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</si>
  <si>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</si>
  <si>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</si>
  <si>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</si>
  <si>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</si>
  <si>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</si>
  <si>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</si>
  <si>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</si>
  <si>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</si>
  <si>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</si>
  <si>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</si>
  <si>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</si>
  <si>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</si>
  <si>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</si>
  <si>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</si>
  <si>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</si>
  <si>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</si>
  <si>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</si>
  <si>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</si>
  <si>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</si>
  <si>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</si>
  <si>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</si>
  <si>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</si>
  <si>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</si>
  <si>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</si>
  <si>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</si>
  <si>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</si>
  <si>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</si>
  <si>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</si>
  <si>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</si>
  <si>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</si>
  <si>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</si>
  <si>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</si>
  <si>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</si>
  <si>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</si>
  <si>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</si>
  <si>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</si>
  <si>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</si>
  <si>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</si>
  <si>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</si>
  <si>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</si>
  <si>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</si>
  <si>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</si>
  <si>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</si>
  <si>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</si>
  <si>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</si>
  <si>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</si>
  <si>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</si>
  <si>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</si>
  <si>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</si>
  <si>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</si>
  <si>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</si>
  <si>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</si>
  <si>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</si>
  <si>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</si>
  <si>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</si>
  <si>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</si>
  <si>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</si>
  <si>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</si>
  <si>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</si>
  <si>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</si>
  <si>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</si>
  <si>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</si>
  <si>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</si>
  <si>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</si>
  <si>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</si>
  <si>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</si>
  <si>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</si>
  <si>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</si>
  <si>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</si>
  <si>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</si>
  <si>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</si>
  <si>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</si>
  <si>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</si>
  <si>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</si>
  <si>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</si>
  <si>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</si>
  <si>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</si>
  <si>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</si>
  <si>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</si>
  <si>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</si>
  <si>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</si>
  <si>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</si>
  <si>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</si>
  <si>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</si>
  <si>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</si>
  <si>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</si>
  <si>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</si>
  <si>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</si>
  <si>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</si>
  <si>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</si>
  <si>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</si>
  <si>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</si>
  <si>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</si>
  <si>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</si>
  <si>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</si>
  <si>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</si>
  <si>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</si>
  <si>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</si>
  <si>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</si>
  <si>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</si>
  <si>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</si>
  <si>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</si>
  <si>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</si>
  <si>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</si>
  <si>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</si>
  <si>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</si>
  <si>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</si>
  <si>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</si>
  <si>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</si>
  <si>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</si>
  <si>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</si>
  <si>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</si>
  <si>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</si>
  <si>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</si>
  <si>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</si>
  <si>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</si>
  <si>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</si>
  <si>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</si>
  <si>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</si>
  <si>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</si>
  <si>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</si>
  <si>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</si>
  <si>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</si>
  <si>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</si>
  <si>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</si>
  <si>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</si>
  <si>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</si>
  <si>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</si>
  <si>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</si>
  <si>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</si>
  <si>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</si>
  <si>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</si>
  <si>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</si>
  <si>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</si>
  <si>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</si>
  <si>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</si>
  <si>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</si>
  <si>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</si>
  <si>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</si>
  <si>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</si>
  <si>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</si>
  <si>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</si>
  <si>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</si>
  <si>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</si>
  <si>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</si>
  <si>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</si>
  <si>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</si>
  <si>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</si>
  <si>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</si>
  <si>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</si>
  <si>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</si>
  <si>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</si>
  <si>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</si>
  <si>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</si>
  <si>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</si>
  <si>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</si>
  <si>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</si>
  <si>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</si>
  <si>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</si>
  <si>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</si>
  <si>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</si>
  <si>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</si>
  <si>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</si>
  <si>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</si>
  <si>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</si>
  <si>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</si>
  <si>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</si>
  <si>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</si>
  <si>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</si>
  <si>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</si>
  <si>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</si>
  <si>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</si>
  <si>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</si>
  <si>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</si>
  <si>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</si>
  <si>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</si>
  <si>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</si>
  <si>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</si>
  <si>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</si>
  <si>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</si>
  <si>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</si>
  <si>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</si>
  <si>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</si>
  <si>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</si>
  <si>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</si>
  <si>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</si>
  <si>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</si>
  <si>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</si>
  <si>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</si>
  <si>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</si>
  <si>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</si>
  <si>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</si>
  <si>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</si>
  <si>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</si>
  <si>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</si>
  <si>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</si>
  <si>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</si>
  <si>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</si>
  <si>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</si>
  <si>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</si>
  <si>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</si>
  <si>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</si>
  <si>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</si>
  <si>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</si>
  <si>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</si>
  <si>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</si>
  <si>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</si>
  <si>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</si>
  <si>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</si>
  <si>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</si>
  <si>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</si>
  <si>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</si>
  <si>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</si>
  <si>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</si>
  <si>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</si>
  <si>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</si>
  <si>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</si>
  <si>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</si>
  <si>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</si>
  <si>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</si>
  <si>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</si>
  <si>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</si>
  <si>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</si>
  <si>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</si>
  <si>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</si>
  <si>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</si>
  <si>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</si>
  <si>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</si>
  <si>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</si>
  <si>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</si>
  <si>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</si>
  <si>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</si>
  <si>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</si>
  <si>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</si>
  <si>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</si>
  <si>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</si>
  <si>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</si>
  <si>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</si>
  <si>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</si>
  <si>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</si>
  <si>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</si>
  <si>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</si>
  <si>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</si>
  <si>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</si>
  <si>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</si>
  <si>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</si>
  <si>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</si>
  <si>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</si>
  <si>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</si>
  <si>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</si>
  <si>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</si>
  <si>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</si>
  <si>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</si>
  <si>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</si>
  <si>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</si>
  <si>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</si>
  <si>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</si>
  <si>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</si>
  <si>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</si>
  <si>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</si>
  <si>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</si>
  <si>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</si>
  <si>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</si>
  <si>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</si>
  <si>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</si>
  <si>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</si>
  <si>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</si>
  <si>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</si>
  <si>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</si>
  <si>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</si>
  <si>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</si>
  <si>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</si>
  <si>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</si>
  <si>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</si>
  <si>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</si>
  <si>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</si>
  <si>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</si>
  <si>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</si>
  <si>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</si>
  <si>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</si>
  <si>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</si>
  <si>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</si>
  <si>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</si>
  <si>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</si>
  <si>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</si>
  <si>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</si>
  <si>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</si>
  <si>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</si>
  <si>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</si>
  <si>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</si>
  <si>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</si>
  <si>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</si>
  <si>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</si>
  <si>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</si>
  <si>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</si>
  <si>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</si>
  <si>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</si>
  <si>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</si>
  <si>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</si>
  <si>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</si>
  <si>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</si>
  <si>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</si>
  <si>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</si>
  <si>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</si>
  <si>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</si>
  <si>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</si>
  <si>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</si>
  <si>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</si>
  <si>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</si>
  <si>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</si>
  <si>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</si>
  <si>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</si>
  <si>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</si>
  <si>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</si>
  <si>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</si>
  <si>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</si>
  <si>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</si>
  <si>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</si>
  <si>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</si>
  <si>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</si>
  <si>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</si>
  <si>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</si>
  <si>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</si>
  <si>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</si>
  <si>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</si>
  <si>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</si>
  <si>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</si>
  <si>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</si>
  <si>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</si>
  <si>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</si>
  <si>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</si>
  <si>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</si>
  <si>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</si>
  <si>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</si>
  <si>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</si>
  <si>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</si>
  <si>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</si>
  <si>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</si>
  <si>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</si>
  <si>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</si>
  <si>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</si>
  <si>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</si>
  <si>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</si>
  <si>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</si>
  <si>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</si>
  <si>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</si>
  <si>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</si>
  <si>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</si>
  <si>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</si>
  <si>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</si>
  <si>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</si>
  <si>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</si>
  <si>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</si>
  <si>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</si>
  <si>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</si>
  <si>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</si>
  <si>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</si>
  <si>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</si>
  <si>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</si>
  <si>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</si>
  <si>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</si>
  <si>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</si>
  <si>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</si>
  <si>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</si>
  <si>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</si>
  <si>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</si>
  <si>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</si>
  <si>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</si>
  <si>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</si>
  <si>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</si>
  <si>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</si>
  <si>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</si>
  <si>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</si>
  <si>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</si>
  <si>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</si>
  <si>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</si>
  <si>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</si>
  <si>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</si>
  <si>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</si>
  <si>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</si>
  <si>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</si>
  <si>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</si>
  <si>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</si>
  <si>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</si>
  <si>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</si>
  <si>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</si>
  <si>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</si>
  <si>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</si>
  <si>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</si>
  <si>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</si>
  <si>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</si>
  <si>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</si>
  <si>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</si>
  <si>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</si>
  <si>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</si>
  <si>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</si>
  <si>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</si>
  <si>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</si>
  <si>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</si>
  <si>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</si>
  <si>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</si>
  <si>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</si>
  <si>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</si>
  <si>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</si>
  <si>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</si>
  <si>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</si>
  <si>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</si>
  <si>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</si>
  <si>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</si>
  <si>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</si>
  <si>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</si>
  <si>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</si>
  <si>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</si>
  <si>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</si>
  <si>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</si>
  <si>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</si>
  <si>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</si>
  <si>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</si>
  <si>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</si>
  <si>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</si>
  <si>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</si>
  <si>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</si>
  <si>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</si>
  <si>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</si>
  <si>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</si>
  <si>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</si>
  <si>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</si>
  <si>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</si>
  <si>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</si>
  <si>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</si>
  <si>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</si>
  <si>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</si>
  <si>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</si>
  <si>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</si>
  <si>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</si>
  <si>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</si>
  <si>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</si>
  <si>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</si>
  <si>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</si>
  <si>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</si>
  <si>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</si>
  <si>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</si>
  <si>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</si>
  <si>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</si>
  <si>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</si>
  <si>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</si>
  <si>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</si>
  <si>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</si>
  <si>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</si>
  <si>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</si>
  <si>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</si>
  <si>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</si>
  <si>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</si>
  <si>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</si>
  <si>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</si>
  <si>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</si>
  <si>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</si>
  <si>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</si>
  <si>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</si>
  <si>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</si>
  <si>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</si>
  <si>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</si>
  <si>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</si>
  <si>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</si>
  <si>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</si>
  <si>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</si>
  <si>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</si>
  <si>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</si>
  <si>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</si>
  <si>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</si>
  <si>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</si>
  <si>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</si>
  <si>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</si>
  <si>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</si>
  <si>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</si>
  <si>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</si>
  <si>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</si>
  <si>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</si>
  <si>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</si>
  <si>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</si>
  <si>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</si>
  <si>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</si>
  <si>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</si>
  <si>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</si>
  <si>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</si>
  <si>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</si>
  <si>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</si>
  <si>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</si>
  <si>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</si>
  <si>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</si>
  <si>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</si>
  <si>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</si>
  <si>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</si>
  <si>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</si>
  <si>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</si>
  <si>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</si>
  <si>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</si>
  <si>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</si>
  <si>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</si>
  <si>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</si>
  <si>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</si>
  <si>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</si>
  <si>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</si>
  <si>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</si>
  <si>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</si>
  <si>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</si>
  <si>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</si>
  <si>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</si>
  <si>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</si>
  <si>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</si>
  <si>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</si>
  <si>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</si>
  <si>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</si>
  <si>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</si>
  <si>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</si>
  <si>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</si>
  <si>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</si>
  <si>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</si>
  <si>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</si>
  <si>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</si>
  <si>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</si>
  <si>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</si>
  <si>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</si>
  <si>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</si>
  <si>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</si>
  <si>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</si>
  <si>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</si>
  <si>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</si>
  <si>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</si>
  <si>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</si>
  <si>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</si>
  <si>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</si>
  <si>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</si>
  <si>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</si>
  <si>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</si>
  <si>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</si>
  <si>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</si>
  <si>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</si>
  <si>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</si>
  <si>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</si>
  <si>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</si>
  <si>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</si>
  <si>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</si>
  <si>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</si>
  <si>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</si>
  <si>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</si>
  <si>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</si>
  <si>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</si>
  <si>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</si>
  <si>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</si>
  <si>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</si>
  <si>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</si>
  <si>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</si>
  <si>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</si>
  <si>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</si>
  <si>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</si>
  <si>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</si>
  <si>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</si>
  <si>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</si>
  <si>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</si>
  <si>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</si>
  <si>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</si>
  <si>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</si>
  <si>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</si>
  <si>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</si>
  <si>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</si>
  <si>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</si>
  <si>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</si>
  <si>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</si>
  <si>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</si>
  <si>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</si>
  <si>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</si>
  <si>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</si>
  <si>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</si>
  <si>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</si>
  <si>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</si>
  <si>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</si>
  <si>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</si>
  <si>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</si>
  <si>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</si>
  <si>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</si>
  <si>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</si>
  <si>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</si>
  <si>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</si>
  <si>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</si>
  <si>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</si>
  <si>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</si>
  <si>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</si>
  <si>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</si>
  <si>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</si>
  <si>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</si>
  <si>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</si>
  <si>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</si>
  <si>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</si>
  <si>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</si>
  <si>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</si>
  <si>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</si>
  <si>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</si>
  <si>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</si>
  <si>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</si>
  <si>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</si>
  <si>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</si>
  <si>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</si>
  <si>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</si>
  <si>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</si>
  <si>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</si>
  <si>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</si>
  <si>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</si>
  <si>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</si>
  <si>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</si>
  <si>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</si>
  <si>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</si>
  <si>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</si>
  <si>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</si>
  <si>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</si>
  <si>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</si>
  <si>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</si>
  <si>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</si>
  <si>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</si>
  <si>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</si>
  <si>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</si>
  <si>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</si>
  <si>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</si>
  <si>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</si>
  <si>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</si>
  <si>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</si>
  <si>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</si>
  <si>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</si>
  <si>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</si>
  <si>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</si>
  <si>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</si>
  <si>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</si>
  <si>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</si>
  <si>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</si>
  <si>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</si>
  <si>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</si>
  <si>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</si>
  <si>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</si>
  <si>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</si>
  <si>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</si>
  <si>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</si>
  <si>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</si>
  <si>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</si>
  <si>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</si>
  <si>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</si>
  <si>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</si>
  <si>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</si>
  <si>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</si>
  <si>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</si>
  <si>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</si>
  <si>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</si>
  <si>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</si>
  <si>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</si>
  <si>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</si>
  <si>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</si>
  <si>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</si>
  <si>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</si>
  <si>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</si>
  <si>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</si>
  <si>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</si>
  <si>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</si>
  <si>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</si>
  <si>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</si>
  <si>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</si>
  <si>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</si>
  <si>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</si>
  <si>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</si>
  <si>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</si>
  <si>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</si>
  <si>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</si>
  <si>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</si>
  <si>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</si>
  <si>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</si>
  <si>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</si>
  <si>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</si>
  <si>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</si>
  <si>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</si>
  <si>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</si>
  <si>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</si>
  <si>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</si>
  <si>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</si>
  <si>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</si>
  <si>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</si>
  <si>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</si>
  <si>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</si>
  <si>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</si>
  <si>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</si>
  <si>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</si>
  <si>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</si>
  <si>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</si>
  <si>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</si>
  <si>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</si>
  <si>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</si>
  <si>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</si>
  <si>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</si>
  <si>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</si>
  <si>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</si>
  <si>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</si>
  <si>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</si>
  <si>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</si>
  <si>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</si>
  <si>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</si>
  <si>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</si>
  <si>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</si>
  <si>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</si>
  <si>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</si>
  <si>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</si>
  <si>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</si>
  <si>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</si>
  <si>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</si>
  <si>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</si>
  <si>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</si>
  <si>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</si>
  <si>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</si>
  <si>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</si>
  <si>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</si>
  <si>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</si>
  <si>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</si>
  <si>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</si>
  <si>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</si>
  <si>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</si>
  <si>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</si>
  <si>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</si>
  <si>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</si>
  <si>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</si>
  <si>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</si>
  <si>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</si>
  <si>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</si>
  <si>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</si>
  <si>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</si>
  <si>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</si>
  <si>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</si>
  <si>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</si>
  <si>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</si>
  <si>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</si>
  <si>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</si>
  <si>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</si>
  <si>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</si>
  <si>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</si>
  <si>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</si>
  <si>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</si>
  <si>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</si>
  <si>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</si>
  <si>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</si>
  <si>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</si>
  <si>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760601001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</si>
  <si>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</si>
  <si>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</si>
  <si>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</si>
  <si>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</si>
  <si>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</si>
  <si>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</si>
  <si>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</si>
  <si>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</si>
  <si>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</si>
  <si>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</si>
  <si>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</si>
  <si>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</si>
  <si>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</si>
  <si>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</si>
  <si>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</si>
  <si>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</si>
  <si>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</si>
  <si>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</si>
  <si>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</si>
  <si>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</si>
  <si>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</si>
  <si>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</si>
  <si>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</si>
  <si>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</si>
  <si>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</si>
  <si>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</si>
  <si>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</si>
  <si>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</si>
  <si>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</si>
  <si>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</si>
  <si>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</si>
  <si>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</si>
  <si>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</si>
  <si>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</si>
  <si>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</si>
  <si>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</si>
  <si>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</si>
  <si>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</si>
  <si>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</si>
  <si>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</si>
  <si>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</si>
  <si>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</si>
  <si>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</si>
  <si>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</si>
  <si>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</si>
  <si>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</si>
  <si>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</si>
  <si>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</si>
  <si>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</si>
  <si>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</si>
  <si>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</si>
  <si>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</si>
  <si>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</si>
  <si>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</si>
  <si>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</si>
  <si>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</si>
  <si>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</si>
  <si>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</si>
  <si>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</si>
  <si>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</si>
  <si>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</si>
  <si>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</si>
  <si>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</si>
  <si>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</si>
  <si>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</si>
  <si>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</si>
  <si>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</si>
  <si>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30808282</t>
  </si>
  <si>
    <t>ГП ЯО "Южный водоканал"</t>
  </si>
  <si>
    <t>7609036849</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</si>
  <si>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</si>
  <si>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</si>
  <si>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</si>
  <si>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</si>
  <si>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</si>
  <si>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</si>
  <si>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</si>
  <si>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</si>
  <si>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</si>
  <si>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</si>
  <si>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</si>
  <si>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</si>
  <si>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</si>
  <si>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</si>
  <si>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</si>
  <si>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</si>
  <si>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</si>
  <si>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</si>
  <si>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</si>
  <si>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</si>
  <si>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</si>
  <si>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</si>
  <si>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</si>
  <si>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</si>
  <si>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</si>
  <si>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26483338</t>
  </si>
  <si>
    <t>Любимское МУП ЖКХ</t>
  </si>
  <si>
    <t>7618000140</t>
  </si>
  <si>
    <t>761801001</t>
  </si>
  <si>
    <t>16-09-2024 00:00:00</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</si>
  <si>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</si>
  <si>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</si>
  <si>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</si>
  <si>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</si>
  <si>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</si>
  <si>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</si>
  <si>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</si>
  <si>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</si>
  <si>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</si>
  <si>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26483463</t>
  </si>
  <si>
    <t>МУП "Коммунальник"</t>
  </si>
  <si>
    <t>7613004085</t>
  </si>
  <si>
    <t>761301001</t>
  </si>
  <si>
    <t>30344297</t>
  </si>
  <si>
    <t>МУП "Коммунальное хозяйство"</t>
  </si>
  <si>
    <t>7615011610</t>
  </si>
  <si>
    <t>761501001</t>
  </si>
  <si>
    <t>29-07-2024 00:00:00</t>
  </si>
  <si>
    <t>28505444</t>
  </si>
  <si>
    <t>МУП "Любимский теплосервис"</t>
  </si>
  <si>
    <t>7618004018</t>
  </si>
  <si>
    <t>15-10-2013 00:00:00</t>
  </si>
  <si>
    <t>17-09-2024 00:00:00</t>
  </si>
  <si>
    <t>26483443</t>
  </si>
  <si>
    <t>МУП "Октябрьское жилищно-коммунальное хозяйство"</t>
  </si>
  <si>
    <t>7620004833</t>
  </si>
  <si>
    <t>762001001</t>
  </si>
  <si>
    <t>26483240</t>
  </si>
  <si>
    <t>МУП "Предприятие коммунально-бытового обслуживания"</t>
  </si>
  <si>
    <t>7612039712</t>
  </si>
  <si>
    <t>761201001</t>
  </si>
  <si>
    <t>15-07-2024 00:00:00</t>
  </si>
  <si>
    <t>28442711</t>
  </si>
  <si>
    <t>МУП "РКЦ ЖКУ"</t>
  </si>
  <si>
    <t>7621006030</t>
  </si>
  <si>
    <t>31224727</t>
  </si>
  <si>
    <t>МУП "Расчетный центр"</t>
  </si>
  <si>
    <t>7609018487</t>
  </si>
  <si>
    <t>05-12-2016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</si>
  <si>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</si>
  <si>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</si>
  <si>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</si>
  <si>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</si>
  <si>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</si>
  <si>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</si>
  <si>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</si>
  <si>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</si>
  <si>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</si>
  <si>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</si>
  <si>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</si>
  <si>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</si>
  <si>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</si>
  <si>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30791907</t>
  </si>
  <si>
    <t>МУП «Энергоресурс» УМР</t>
  </si>
  <si>
    <t>7612046371</t>
  </si>
  <si>
    <t>26483373</t>
  </si>
  <si>
    <t>МУП ГО г.Рыбинск "Теплоэнерго"</t>
  </si>
  <si>
    <t>7610044403</t>
  </si>
  <si>
    <t>11-06-1998 00:00:00</t>
  </si>
  <si>
    <t>30881192</t>
  </si>
  <si>
    <t>МУП ЖКХ "Акватерм-сервис"</t>
  </si>
  <si>
    <t>7614004641</t>
  </si>
  <si>
    <t>761401001</t>
  </si>
  <si>
    <t>28425128</t>
  </si>
  <si>
    <t>МУП ЖКХ "Бурмакино"</t>
  </si>
  <si>
    <t>7621009707</t>
  </si>
  <si>
    <t>28821524</t>
  </si>
  <si>
    <t>МУП ЖКХ Первомайского муниципального района Ярославской области "Теплоснаб"</t>
  </si>
  <si>
    <t>7623005151</t>
  </si>
  <si>
    <t>29-05-2024 00:00:00</t>
  </si>
  <si>
    <t>26483304</t>
  </si>
  <si>
    <t>МУП РМР ЯО "Коммунальные системы"</t>
  </si>
  <si>
    <t>7610074824</t>
  </si>
  <si>
    <t>30345479</t>
  </si>
  <si>
    <t>МУП РМР ЯО "Система ЖКХ"</t>
  </si>
  <si>
    <t>7610088016</t>
  </si>
  <si>
    <t>15-04-2024 00:00:00</t>
  </si>
  <si>
    <t>31355330</t>
  </si>
  <si>
    <t>МУП ТМР "ТутаевТеплоЭнерго"</t>
  </si>
  <si>
    <t>7611026862</t>
  </si>
  <si>
    <t>25-10-2019 00:00:00</t>
  </si>
  <si>
    <t>28443212</t>
  </si>
  <si>
    <t>МУП ТМР "Тутаевские коммунальные системы"</t>
  </si>
  <si>
    <t>7611022836</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</si>
  <si>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</si>
  <si>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</si>
  <si>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</si>
  <si>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</si>
  <si>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</si>
  <si>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</si>
  <si>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</si>
  <si>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</si>
  <si>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</si>
  <si>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</si>
  <si>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</si>
  <si>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</si>
  <si>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</si>
  <si>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</si>
  <si>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</si>
  <si>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</si>
  <si>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</si>
  <si>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</si>
  <si>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</si>
  <si>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</si>
  <si>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</si>
  <si>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</si>
  <si>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</si>
  <si>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</si>
  <si>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</si>
  <si>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</si>
  <si>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</si>
  <si>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</si>
  <si>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</si>
  <si>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</si>
  <si>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</si>
  <si>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</si>
  <si>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</si>
  <si>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</si>
  <si>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</si>
  <si>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</si>
  <si>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</si>
  <si>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</si>
  <si>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</si>
  <si>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</si>
  <si>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</si>
  <si>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</si>
  <si>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</si>
  <si>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</si>
  <si>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</si>
  <si>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</si>
  <si>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</si>
  <si>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</si>
  <si>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</si>
  <si>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</si>
  <si>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</si>
  <si>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</si>
  <si>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</si>
  <si>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</si>
  <si>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</si>
  <si>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</si>
  <si>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</si>
  <si>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</si>
  <si>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</si>
  <si>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</si>
  <si>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</si>
  <si>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</si>
  <si>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</si>
  <si>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</si>
  <si>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</si>
  <si>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</si>
  <si>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</si>
  <si>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</si>
  <si>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</si>
  <si>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</si>
  <si>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</si>
  <si>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</si>
  <si>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</si>
  <si>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</si>
  <si>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</si>
  <si>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</si>
  <si>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</si>
  <si>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</si>
  <si>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</si>
  <si>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</si>
  <si>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</si>
  <si>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</si>
  <si>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</si>
  <si>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</si>
  <si>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</si>
  <si>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</si>
  <si>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</si>
  <si>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</si>
  <si>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</si>
  <si>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</si>
  <si>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</si>
  <si>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</si>
  <si>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</si>
  <si>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</si>
  <si>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</si>
  <si>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</si>
  <si>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</si>
  <si>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</si>
  <si>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</si>
  <si>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</si>
  <si>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</si>
  <si>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</si>
  <si>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</si>
  <si>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</si>
  <si>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</si>
  <si>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</si>
  <si>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</si>
  <si>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</si>
  <si>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</si>
  <si>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</si>
  <si>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</si>
  <si>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</si>
  <si>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</si>
  <si>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</si>
  <si>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</si>
  <si>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</si>
  <si>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</si>
  <si>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</si>
  <si>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</si>
  <si>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</si>
  <si>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</si>
  <si>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</si>
  <si>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</si>
  <si>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</si>
  <si>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</si>
  <si>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</si>
  <si>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</si>
  <si>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</si>
  <si>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</si>
  <si>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</si>
  <si>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</si>
  <si>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</si>
  <si>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</si>
  <si>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</si>
  <si>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</si>
  <si>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</si>
  <si>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</si>
  <si>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</si>
  <si>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</si>
  <si>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</si>
  <si>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</si>
  <si>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</si>
  <si>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</si>
  <si>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</si>
  <si>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</si>
  <si>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</si>
  <si>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</si>
  <si>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</si>
  <si>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</si>
  <si>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</si>
  <si>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</si>
  <si>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</si>
  <si>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</si>
  <si>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</si>
  <si>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</si>
  <si>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</si>
  <si>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</si>
  <si>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</si>
  <si>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</si>
  <si>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</si>
  <si>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</si>
  <si>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</si>
  <si>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</si>
  <si>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</si>
  <si>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</si>
  <si>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</si>
  <si>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</si>
  <si>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</si>
  <si>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</si>
  <si>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</si>
  <si>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</si>
  <si>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</si>
  <si>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31742623</t>
  </si>
  <si>
    <t>ООО "Тутаевская ПГУ"</t>
  </si>
  <si>
    <t>1683018700</t>
  </si>
  <si>
    <t>168301001</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</si>
  <si>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</si>
  <si>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</si>
  <si>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</si>
  <si>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</si>
  <si>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</si>
  <si>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</si>
  <si>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</si>
  <si>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</si>
  <si>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</si>
  <si>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</si>
  <si>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</si>
  <si>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</si>
  <si>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</si>
  <si>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</si>
  <si>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</si>
  <si>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</si>
  <si>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</si>
  <si>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</si>
  <si>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</si>
  <si>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</si>
  <si>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</si>
  <si>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</si>
  <si>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</si>
  <si>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</si>
  <si>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</si>
  <si>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</si>
  <si>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</si>
  <si>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</si>
  <si>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</si>
  <si>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</si>
  <si>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</si>
  <si>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</si>
  <si>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</si>
  <si>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</si>
  <si>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</si>
  <si>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</si>
  <si>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</si>
  <si>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</si>
  <si>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</si>
  <si>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</si>
  <si>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</si>
  <si>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</si>
  <si>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</si>
  <si>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</si>
  <si>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</si>
  <si>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</si>
  <si>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</si>
  <si>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</si>
  <si>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</si>
  <si>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26483403</t>
  </si>
  <si>
    <t>ПАО "Научно-производственное объединение Фильтры индустриальные газоочистные"</t>
  </si>
  <si>
    <t>7609001719</t>
  </si>
  <si>
    <t>26483377</t>
  </si>
  <si>
    <t>ПАО "ОДК-Сатурн"</t>
  </si>
  <si>
    <t>7610052644</t>
  </si>
  <si>
    <t>26514608</t>
  </si>
  <si>
    <t>ПАО "РОМЗ"</t>
  </si>
  <si>
    <t>7609000881</t>
  </si>
  <si>
    <t>26523308</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</si>
  <si>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</si>
  <si>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</si>
  <si>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</si>
  <si>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</si>
  <si>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</si>
  <si>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</si>
  <si>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</si>
  <si>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</si>
  <si>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</si>
  <si>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</si>
  <si>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</si>
  <si>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</si>
  <si>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</si>
  <si>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</si>
  <si>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</si>
  <si>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</si>
  <si>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</si>
  <si>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</si>
  <si>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</si>
  <si>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</si>
  <si>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</si>
  <si>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</si>
  <si>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</si>
  <si>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</si>
  <si>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</si>
  <si>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</si>
  <si>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</si>
  <si>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</si>
  <si>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</si>
  <si>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</si>
  <si>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</si>
  <si>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</si>
  <si>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</si>
  <si>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</si>
  <si>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</si>
  <si>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</si>
  <si>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</si>
  <si>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</si>
  <si>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</si>
  <si>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</si>
  <si>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</si>
  <si>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</si>
  <si>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</si>
  <si>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</si>
  <si>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</si>
  <si>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</si>
  <si>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</si>
  <si>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</si>
  <si>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</si>
  <si>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</si>
  <si>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</si>
  <si>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</si>
  <si>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</si>
  <si>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</si>
  <si>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</si>
  <si>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</si>
  <si>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</si>
  <si>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</si>
  <si>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</si>
  <si>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</si>
  <si>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</si>
  <si>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</si>
  <si>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</si>
  <si>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</si>
  <si>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</si>
  <si>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</si>
  <si>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</si>
  <si>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</si>
  <si>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</si>
  <si>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</si>
  <si>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</si>
  <si>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</si>
  <si>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</si>
  <si>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</si>
  <si>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</si>
  <si>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</si>
  <si>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</si>
  <si>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</si>
  <si>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</si>
  <si>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</si>
  <si>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</si>
  <si>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</si>
  <si>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31534231</t>
  </si>
  <si>
    <t>МУП "Некрасовский водохозяйственный комплекс" Некрасовского МР</t>
  </si>
  <si>
    <t>7627054390</t>
  </si>
  <si>
    <t>15-04-2021 00:00:00</t>
  </si>
  <si>
    <t>31457382</t>
  </si>
  <si>
    <t>МУП "Сервис"</t>
  </si>
  <si>
    <t>7608000543</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</si>
  <si>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</si>
  <si>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</si>
  <si>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</si>
  <si>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</si>
  <si>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</si>
  <si>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</si>
  <si>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</si>
  <si>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</si>
  <si>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</si>
  <si>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</si>
  <si>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</si>
  <si>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</si>
  <si>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</si>
  <si>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</si>
  <si>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</si>
  <si>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</si>
  <si>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</si>
  <si>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</si>
  <si>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</si>
  <si>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</si>
  <si>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</si>
  <si>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</si>
  <si>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</si>
  <si>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</si>
  <si>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</si>
  <si>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</si>
  <si>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</si>
  <si>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</si>
  <si>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</si>
  <si>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</si>
  <si>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</si>
  <si>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</si>
  <si>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</si>
  <si>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</si>
  <si>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</si>
  <si>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</si>
  <si>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</si>
  <si>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</si>
  <si>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</si>
  <si>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</si>
  <si>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</si>
  <si>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</si>
  <si>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</si>
  <si>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</si>
  <si>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</si>
  <si>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</si>
  <si>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</si>
  <si>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</si>
  <si>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</si>
  <si>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</si>
  <si>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</si>
  <si>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</si>
  <si>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</si>
  <si>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</si>
  <si>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</si>
  <si>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</si>
  <si>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</si>
  <si>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</si>
  <si>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</si>
  <si>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</si>
  <si>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</si>
  <si>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</si>
  <si>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</si>
  <si>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</si>
  <si>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</si>
  <si>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</si>
  <si>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</si>
  <si>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</si>
  <si>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</si>
  <si>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</si>
  <si>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</si>
  <si>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</si>
  <si>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</si>
  <si>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</si>
  <si>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</si>
  <si>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</si>
  <si>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</si>
  <si>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</si>
  <si>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</si>
  <si>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</si>
  <si>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</si>
  <si>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</si>
  <si>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</si>
  <si>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</si>
  <si>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</si>
  <si>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</si>
  <si>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</si>
  <si>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</si>
  <si>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</si>
  <si>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</si>
  <si>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</si>
  <si>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</si>
  <si>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</si>
  <si>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</si>
  <si>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</si>
  <si>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</si>
  <si>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</si>
  <si>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</si>
  <si>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</si>
  <si>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</si>
  <si>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</si>
  <si>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</si>
  <si>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</si>
  <si>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</si>
  <si>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</si>
  <si>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</si>
  <si>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</si>
  <si>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</si>
  <si>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</si>
  <si>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</si>
  <si>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</si>
  <si>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</si>
  <si>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</si>
  <si>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</si>
  <si>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</si>
  <si>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</si>
  <si>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</si>
  <si>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</si>
  <si>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</si>
  <si>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</si>
  <si>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26483548</t>
  </si>
  <si>
    <t>ООО "Стоки"</t>
  </si>
  <si>
    <t>7621006174</t>
  </si>
  <si>
    <t>26-01-2024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</si>
  <si>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</si>
  <si>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</si>
  <si>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</si>
  <si>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</si>
  <si>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</si>
  <si>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</si>
  <si>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</si>
  <si>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</si>
  <si>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</si>
  <si>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</si>
  <si>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</si>
  <si>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</si>
  <si>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</si>
  <si>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</si>
  <si>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</si>
  <si>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</si>
  <si>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</si>
  <si>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</si>
  <si>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</si>
  <si>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</si>
  <si>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</si>
  <si>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</si>
  <si>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</si>
  <si>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</si>
  <si>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</si>
  <si>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</si>
  <si>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</si>
  <si>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</si>
  <si>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</si>
  <si>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</si>
  <si>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</si>
  <si>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</si>
  <si>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</si>
  <si>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</si>
  <si>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</si>
  <si>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</si>
  <si>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</si>
  <si>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</si>
  <si>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</si>
  <si>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</si>
  <si>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</si>
  <si>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</si>
  <si>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</si>
  <si>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</si>
  <si>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</si>
  <si>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05-03-2011 00:00:00</t>
  </si>
  <si>
    <t>28445156</t>
  </si>
  <si>
    <t>ООО "Экорегион"</t>
  </si>
  <si>
    <t>7611022096</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</si>
  <si>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</si>
  <si>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</si>
  <si>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</si>
  <si>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</si>
  <si>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</si>
  <si>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</si>
  <si>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</si>
  <si>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</si>
  <si>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</si>
  <si>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</si>
  <si>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</si>
  <si>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</si>
  <si>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</si>
  <si>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</si>
  <si>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</si>
  <si>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</si>
  <si>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</si>
  <si>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</si>
  <si>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</si>
  <si>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</si>
  <si>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</si>
  <si>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</si>
  <si>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</si>
  <si>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</si>
  <si>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</si>
  <si>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</si>
  <si>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</si>
  <si>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</si>
  <si>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</si>
  <si>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</si>
  <si>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</si>
  <si>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</si>
  <si>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</si>
  <si>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</si>
  <si>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</si>
  <si>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</si>
  <si>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</si>
  <si>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</si>
  <si>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</si>
  <si>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</si>
  <si>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</si>
  <si>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</si>
  <si>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</si>
  <si>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</si>
  <si>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</si>
  <si>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</si>
  <si>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</si>
  <si>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</si>
  <si>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</si>
  <si>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</si>
  <si>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</si>
  <si>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</si>
  <si>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</si>
  <si>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</si>
  <si>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</si>
  <si>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</si>
  <si>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</si>
  <si>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</si>
  <si>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</si>
  <si>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</si>
  <si>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</si>
  <si>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</si>
  <si>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</si>
  <si>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</si>
  <si>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</si>
  <si>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</si>
  <si>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</si>
  <si>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</si>
  <si>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</si>
  <si>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</si>
  <si>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</si>
  <si>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</si>
  <si>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</si>
  <si>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</si>
  <si>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</si>
  <si>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</si>
  <si>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</si>
  <si>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</si>
  <si>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</si>
  <si>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</si>
  <si>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</si>
  <si>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</si>
  <si>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</si>
  <si>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</si>
  <si>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</si>
  <si>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</si>
  <si>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</si>
  <si>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</si>
  <si>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</si>
  <si>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</si>
  <si>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</si>
  <si>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</si>
  <si>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</si>
  <si>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</si>
  <si>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</si>
  <si>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</si>
  <si>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</si>
  <si>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</si>
  <si>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</si>
  <si>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</si>
  <si>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</si>
  <si>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</si>
  <si>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</si>
  <si>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</si>
  <si>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</si>
  <si>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</si>
  <si>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</si>
  <si>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</si>
  <si>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</si>
  <si>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</si>
  <si>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</si>
  <si>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</si>
  <si>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</si>
  <si>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</si>
  <si>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</si>
  <si>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</si>
  <si>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</si>
  <si>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</si>
  <si>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</si>
  <si>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</si>
  <si>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</si>
  <si>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</si>
  <si>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</si>
  <si>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</si>
  <si>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</si>
  <si>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</si>
  <si>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</si>
  <si>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</si>
  <si>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</si>
  <si>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</si>
  <si>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</si>
  <si>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</si>
  <si>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Рыбинский муниципальный район</t>
  </si>
  <si>
    <t>78640000</t>
  </si>
  <si>
    <t>Арефинское сельское поселение</t>
  </si>
  <si>
    <t>78640410</t>
  </si>
  <si>
    <t>60</t>
  </si>
  <si>
    <t>78640415</t>
  </si>
  <si>
    <t>61</t>
  </si>
  <si>
    <t>Глебовское сельское поселение</t>
  </si>
  <si>
    <t>78640443</t>
  </si>
  <si>
    <t>62</t>
  </si>
  <si>
    <t>Городское поселение Песочное</t>
  </si>
  <si>
    <t>78640455</t>
  </si>
  <si>
    <t>63</t>
  </si>
  <si>
    <t>Каменниковское сельское поселение</t>
  </si>
  <si>
    <t>78640425</t>
  </si>
  <si>
    <t>64</t>
  </si>
  <si>
    <t>Назаровское сельское поселение</t>
  </si>
  <si>
    <t>78640430</t>
  </si>
  <si>
    <t>65</t>
  </si>
  <si>
    <t>Огарковское сельское поселение</t>
  </si>
  <si>
    <t>78640440</t>
  </si>
  <si>
    <t>78640420</t>
  </si>
  <si>
    <t>67</t>
  </si>
  <si>
    <t>Покровское сельское поселение</t>
  </si>
  <si>
    <t>78640435</t>
  </si>
  <si>
    <t>69</t>
  </si>
  <si>
    <t>Судоверфское сельское поселение</t>
  </si>
  <si>
    <t>78640452</t>
  </si>
  <si>
    <t>70</t>
  </si>
  <si>
    <t>Тихменевское сельское поселение</t>
  </si>
  <si>
    <t>78640447</t>
  </si>
  <si>
    <t>71</t>
  </si>
  <si>
    <t>Тутаевский муниципальный район</t>
  </si>
  <si>
    <t>78643000</t>
  </si>
  <si>
    <t>Артемьевское сельское поселение</t>
  </si>
  <si>
    <t>78643405</t>
  </si>
  <si>
    <t>72</t>
  </si>
  <si>
    <t>Городское поселение г.Тутаев</t>
  </si>
  <si>
    <t>78643101</t>
  </si>
  <si>
    <t>73</t>
  </si>
  <si>
    <t>Константиновское сельское поселение</t>
  </si>
  <si>
    <t>78643420</t>
  </si>
  <si>
    <t>74</t>
  </si>
  <si>
    <t>Левобережное сельское поселение</t>
  </si>
  <si>
    <t>78643460</t>
  </si>
  <si>
    <t>75</t>
  </si>
  <si>
    <t>76</t>
  </si>
  <si>
    <t>Чебаковское сельское поселение</t>
  </si>
  <si>
    <t>78643450</t>
  </si>
  <si>
    <t>77</t>
  </si>
  <si>
    <t>Угличский муниципальный район</t>
  </si>
  <si>
    <t>78646000</t>
  </si>
  <si>
    <t>Головинское сельское поселение</t>
  </si>
  <si>
    <t>78646440</t>
  </si>
  <si>
    <t>78</t>
  </si>
  <si>
    <t>Городское поселение г.Углич</t>
  </si>
  <si>
    <t>78646101</t>
  </si>
  <si>
    <t>79</t>
  </si>
  <si>
    <t>Ильинское сельское поселение</t>
  </si>
  <si>
    <t>78646420</t>
  </si>
  <si>
    <t>80</t>
  </si>
  <si>
    <t>Отрадновское сельское поселение</t>
  </si>
  <si>
    <t>78646475</t>
  </si>
  <si>
    <t>81</t>
  </si>
  <si>
    <t>Слободское сельское поселение</t>
  </si>
  <si>
    <t>78646410</t>
  </si>
  <si>
    <t>82</t>
  </si>
  <si>
    <t>83</t>
  </si>
  <si>
    <t>Улейминское сельское поселение</t>
  </si>
  <si>
    <t>78646480</t>
  </si>
  <si>
    <t>84</t>
  </si>
  <si>
    <t>Ярославский муниципальный район</t>
  </si>
  <si>
    <t>78650000</t>
  </si>
  <si>
    <t>Городское поселение п. Лесная Поляна</t>
  </si>
  <si>
    <t>78650155</t>
  </si>
  <si>
    <t>85</t>
  </si>
  <si>
    <t>Заволжское сельское поселение</t>
  </si>
  <si>
    <t>78650410</t>
  </si>
  <si>
    <t>86</t>
  </si>
  <si>
    <t>Ивняковское сельское поселение</t>
  </si>
  <si>
    <t>78650455</t>
  </si>
  <si>
    <t>87</t>
  </si>
  <si>
    <t>Карабихское сельское поселение</t>
  </si>
  <si>
    <t>78650430</t>
  </si>
  <si>
    <t>88</t>
  </si>
  <si>
    <t>Кузнечихинское сельское поселение</t>
  </si>
  <si>
    <t>78650435</t>
  </si>
  <si>
    <t>89</t>
  </si>
  <si>
    <t>Курбское сельское поселение</t>
  </si>
  <si>
    <t>78650440</t>
  </si>
  <si>
    <t>90</t>
  </si>
  <si>
    <t>78650470</t>
  </si>
  <si>
    <t>91</t>
  </si>
  <si>
    <t>Туношенское сельское поселение</t>
  </si>
  <si>
    <t>78650495</t>
  </si>
  <si>
    <t>92</t>
  </si>
  <si>
    <t>93</t>
  </si>
  <si>
    <t>город Переславль-Залесский</t>
  </si>
  <si>
    <t>78705000</t>
  </si>
  <si>
    <t>городской округ</t>
  </si>
  <si>
    <t>94</t>
  </si>
  <si>
    <t>город Рыбинск</t>
  </si>
  <si>
    <t>78715000</t>
  </si>
  <si>
    <t>95</t>
  </si>
  <si>
    <t>NUMBER_POINT</t>
  </si>
  <si>
    <t>INVP_NAME</t>
  </si>
  <si>
    <t>INVP_ID</t>
  </si>
  <si>
    <t>L_START_DATE</t>
  </si>
  <si>
    <t>L_END_DATE</t>
  </si>
  <si>
    <t>L_DECISION_NAME</t>
  </si>
  <si>
    <t>L_DECISION_TYPE</t>
  </si>
  <si>
    <t>L_DECISION_NMBR</t>
  </si>
  <si>
    <t>L_DECISION_DATE</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</si>
  <si>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</si>
  <si>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</si>
  <si>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</si>
  <si>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</si>
  <si>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31.12.2028</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</si>
  <si>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</si>
  <si>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</si>
  <si>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01.01.2021</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</si>
  <si>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</si>
  <si>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</si>
  <si>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31.12.2023</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</si>
  <si>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</si>
  <si>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</si>
  <si>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</si>
  <si>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</si>
  <si>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</si>
  <si>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</si>
  <si>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</si>
  <si>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</si>
  <si>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</si>
  <si>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</si>
  <si>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</si>
  <si>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</si>
  <si>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</si>
  <si>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</si>
  <si>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</si>
  <si>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</si>
  <si>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</si>
  <si>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</si>
  <si>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</si>
  <si>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31.12.2027</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</si>
  <si>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</si>
  <si>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</si>
  <si>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</si>
  <si>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</si>
  <si>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27.02.2023</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</si>
  <si>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</si>
  <si>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</si>
  <si>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</si>
  <si>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</si>
  <si>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31.12.2024</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</si>
  <si>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</si>
  <si>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</si>
  <si>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</si>
  <si>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</si>
  <si>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</si>
  <si>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31.12.2029</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</si>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</sst>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23" fontId="0" fillId="0" borderId="12" xfId="0" applyFont="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359A8-338E-5646-32F8-487ACE746F6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4" width="5.421875" customWidth="1"/>
    <col min="2" max="2" style="2634" width="9.140625" customWidth="1"/>
    <col min="3" max="3" style="2634" width="16.421875" customWidth="1"/>
    <col min="4" max="25" style="2634" width="6.28125" customWidth="1"/>
    <col min="26" max="28" style="2634"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3CC298-5708-5A58-2E08-EE7DF0F4B1E2}"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387</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299</v>
      </c>
      <c r="F7" s="2210"/>
      <c r="G7" s="2211"/>
      <c r="H7" s="2211"/>
      <c r="I7" s="2211"/>
      <c r="J7" s="2211"/>
      <c r="K7" s="2211"/>
      <c r="L7" s="2225" t="s">
        <v>300</v>
      </c>
      <c r="W7" s="449">
        <v>14</v>
      </c>
    </row>
    <row customHeight="1" ht="48.29999999999999">
      <c r="D8" s="452"/>
      <c r="E8" s="475" t="s">
        <v>88</v>
      </c>
      <c r="F8" s="825"/>
      <c r="G8" s="467" t="s">
        <v>86</v>
      </c>
      <c r="H8" s="467" t="s">
        <v>87</v>
      </c>
      <c r="I8" s="416" t="s">
        <v>85</v>
      </c>
      <c r="J8" s="416" t="s">
        <v>388</v>
      </c>
      <c r="K8" s="416" t="s">
        <v>389</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390</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391</v>
      </c>
      <c r="Q12" s="518" t="s">
        <v>392</v>
      </c>
      <c r="R12" s="519" t="s">
        <v>393</v>
      </c>
      <c r="S12" s="513" t="s">
        <v>394</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A2A3B9-3DBA-D7D8-601D-EDB73AE3627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07"/>
      <c r="R6" s="358"/>
      <c r="S6" s="1311">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11">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612" t="s">
        <v>433</v>
      </c>
      <c r="X40" s="2264" t="s">
        <v>434</v>
      </c>
      <c r="Y40" s="2265"/>
      <c r="Z40" s="2264" t="s">
        <v>435</v>
      </c>
      <c r="AA40" s="2271"/>
      <c r="AB40" s="2265"/>
      <c r="AC40" s="2280"/>
      <c r="AD40" s="2262" t="s">
        <v>432</v>
      </c>
      <c r="AE40" s="2285" t="s">
        <v>433</v>
      </c>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223" t="s">
        <v>445</v>
      </c>
      <c r="AA41" s="2272" t="s">
        <v>446</v>
      </c>
      <c r="AB41" s="2273"/>
      <c r="AC41" s="2281"/>
      <c r="AD41" s="2263"/>
      <c r="AE41" s="2286"/>
      <c r="AF41" s="1224" t="s">
        <v>443</v>
      </c>
      <c r="AG41" s="1224" t="s">
        <v>444</v>
      </c>
      <c r="AH41" s="1315"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157</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157</v>
      </c>
      <c r="B44" s="1365" t="s">
        <v>158</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23</v>
      </c>
    </row>
    <row customHeight="1" ht="24">
      <c r="A45" s="1365" t="s">
        <v>157</v>
      </c>
      <c r="B45" s="1365" t="s">
        <v>158</v>
      </c>
      <c r="C45" s="1365" t="s">
        <v>159</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4">
      <c r="A46" s="1365" t="s">
        <v>157</v>
      </c>
      <c r="B46" s="1365" t="s">
        <v>158</v>
      </c>
      <c r="C46" s="1365" t="s">
        <v>159</v>
      </c>
      <c r="D46" s="1365" t="s">
        <v>160</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23</v>
      </c>
    </row>
    <row customHeight="1" ht="49.5">
      <c r="A47" s="1365" t="s">
        <v>157</v>
      </c>
      <c r="B47" s="1365" t="s">
        <v>158</v>
      </c>
      <c r="C47" s="1365" t="s">
        <v>159</v>
      </c>
      <c r="D47" s="1365" t="s">
        <v>160</v>
      </c>
      <c r="E47" s="2261"/>
      <c r="F47" s="2261"/>
      <c r="G47" s="2261"/>
      <c r="H47" s="2261"/>
      <c r="I47" s="2258" t="str">
        <f>S46&amp;".1"</f>
        <v>....1</v>
      </c>
      <c r="J47" s="1365"/>
      <c r="K47" s="1365"/>
      <c r="L47" s="1366" t="s">
        <v>402</v>
      </c>
      <c r="P47" s="2259">
        <v>1</v>
      </c>
      <c r="Q47" s="1222"/>
      <c r="R47" s="358"/>
      <c r="S47" s="1226"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157</v>
      </c>
      <c r="B48" s="1365" t="s">
        <v>158</v>
      </c>
      <c r="C48" s="1365" t="s">
        <v>159</v>
      </c>
      <c r="D48" s="1365" t="s">
        <v>160</v>
      </c>
      <c r="E48" s="2261"/>
      <c r="F48" s="2261"/>
      <c r="G48" s="2261"/>
      <c r="H48" s="2261"/>
      <c r="I48" s="2288"/>
      <c r="J48" s="2258" t="str">
        <f>I47&amp;".1"</f>
        <v>....1.1</v>
      </c>
      <c r="K48" s="1365"/>
      <c r="L48" s="1366" t="s">
        <v>405</v>
      </c>
      <c r="P48" s="2259"/>
      <c r="Q48" s="2259">
        <v>1</v>
      </c>
      <c r="R48" s="359"/>
      <c r="S48" s="1226"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23</v>
      </c>
    </row>
    <row customHeight="1" ht="24">
      <c r="A49" s="1365" t="s">
        <v>157</v>
      </c>
      <c r="B49" s="1365" t="s">
        <v>158</v>
      </c>
      <c r="C49" s="1365" t="s">
        <v>159</v>
      </c>
      <c r="D49" s="1365" t="s">
        <v>160</v>
      </c>
      <c r="E49" s="2261"/>
      <c r="F49" s="2261"/>
      <c r="G49" s="2261"/>
      <c r="H49" s="2261"/>
      <c r="I49" s="2288"/>
      <c r="J49" s="2288"/>
      <c r="K49" s="2258" t="str">
        <f>J48&amp;".1"</f>
        <v>....1.1.1</v>
      </c>
      <c r="L49" s="1366" t="s">
        <v>408</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513">
        <f>STRCHECKDATE(V50:AL50)</f>
      </c>
      <c r="AO49" s="502"/>
      <c r="AP49" s="502" t="str">
        <f>IF(T49="","",T49)</f>
        <v/>
      </c>
      <c r="AQ49" s="502"/>
      <c r="AR49" s="502"/>
      <c r="AS49" s="1157">
        <v>23</v>
      </c>
    </row>
    <row customHeight="1" ht="1.05">
      <c r="A50" s="1365" t="s">
        <v>157</v>
      </c>
      <c r="B50" s="1365" t="s">
        <v>158</v>
      </c>
      <c r="C50" s="1365" t="s">
        <v>159</v>
      </c>
      <c r="D50" s="1365" t="s">
        <v>160</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157</v>
      </c>
      <c r="B51" s="1365" t="s">
        <v>158</v>
      </c>
      <c r="C51" s="1365" t="s">
        <v>159</v>
      </c>
      <c r="D51" s="1365" t="s">
        <v>160</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157</v>
      </c>
      <c r="B52" s="1365" t="s">
        <v>158</v>
      </c>
      <c r="C52" s="1365" t="s">
        <v>159</v>
      </c>
      <c r="D52" s="1365" t="s">
        <v>160</v>
      </c>
      <c r="E52" s="2261"/>
      <c r="F52" s="2261"/>
      <c r="G52" s="2261"/>
      <c r="H52" s="2261"/>
      <c r="I52" s="2258"/>
      <c r="J52" s="1365"/>
      <c r="K52" s="1365"/>
      <c r="L52" s="1366"/>
      <c r="P52" s="2259"/>
      <c r="Q52" s="1222"/>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157</v>
      </c>
      <c r="B53" s="1365" t="s">
        <v>158</v>
      </c>
      <c r="C53" s="1365" t="s">
        <v>159</v>
      </c>
      <c r="D53" s="1365" t="s">
        <v>160</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157</v>
      </c>
      <c r="B54" s="1345" t="s">
        <v>158</v>
      </c>
      <c r="C54" s="1345" t="s">
        <v>159</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157</v>
      </c>
      <c r="B55" s="1345" t="s">
        <v>158</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157</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04E6B8-73ED-E468-78A8-14A81C5EC3A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33"/>
      <c r="R6" s="358"/>
      <c r="S6" s="1338">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162</v>
      </c>
      <c r="B44" s="1365" t="s">
        <v>163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162</v>
      </c>
      <c r="B45" s="1365" t="s">
        <v>163</v>
      </c>
      <c r="C45" s="1365" t="s">
        <v>164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162</v>
      </c>
      <c r="B46" s="1365" t="s">
        <v>163</v>
      </c>
      <c r="C46" s="1365" t="s">
        <v>164</v>
      </c>
      <c r="D46" s="1365" t="s">
        <v>165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customHeight="1" ht="49.5">
      <c r="A47" s="1365" t="s">
        <v>162</v>
      </c>
      <c r="B47" s="1365" t="s">
        <v>163</v>
      </c>
      <c r="C47" s="1365" t="s">
        <v>164</v>
      </c>
      <c r="D47" s="1365" t="s">
        <v>165</v>
      </c>
      <c r="E47" s="2261"/>
      <c r="F47" s="2261"/>
      <c r="G47" s="2261"/>
      <c r="H47" s="2261"/>
      <c r="I47" s="2258" t="str">
        <f>S46&amp;".1"</f>
        <v>....1</v>
      </c>
      <c r="J47" s="1365"/>
      <c r="K47" s="1365"/>
      <c r="L47" s="1366" t="s">
        <v>402</v>
      </c>
      <c r="P47" s="2259">
        <v>1</v>
      </c>
      <c r="Q47" s="1333"/>
      <c r="R47" s="358"/>
      <c r="S47" s="1338"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162</v>
      </c>
      <c r="B48" s="1365" t="s">
        <v>163</v>
      </c>
      <c r="C48" s="1365" t="s">
        <v>164</v>
      </c>
      <c r="D48" s="1365" t="s">
        <v>165</v>
      </c>
      <c r="E48" s="2261"/>
      <c r="F48" s="2261"/>
      <c r="G48" s="2261"/>
      <c r="H48" s="2261"/>
      <c r="I48" s="2288"/>
      <c r="J48" s="2258" t="str">
        <f>I47&amp;".1"</f>
        <v>....1.1</v>
      </c>
      <c r="K48" s="1365"/>
      <c r="L48" s="1366" t="s">
        <v>405</v>
      </c>
      <c r="P48" s="2259"/>
      <c r="Q48" s="2259">
        <v>1</v>
      </c>
      <c r="R48" s="359"/>
      <c r="S48" s="1338"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162</v>
      </c>
      <c r="B49" s="1365" t="s">
        <v>163</v>
      </c>
      <c r="C49" s="1365" t="s">
        <v>164</v>
      </c>
      <c r="D49" s="1365" t="s">
        <v>165</v>
      </c>
      <c r="E49" s="2261"/>
      <c r="F49" s="2261"/>
      <c r="G49" s="2261"/>
      <c r="H49" s="2261"/>
      <c r="I49" s="2288"/>
      <c r="J49" s="2288"/>
      <c r="K49" s="2258" t="str">
        <f>J48&amp;".1"</f>
        <v>....1.1.1</v>
      </c>
      <c r="L49" s="1366" t="s">
        <v>408</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513">
        <f>STRCHECKDATE(V50:AL50)</f>
      </c>
      <c r="AO49" s="502"/>
      <c r="AP49" s="502" t="str">
        <f>IF(T49="","",T49)</f>
        <v/>
      </c>
      <c r="AQ49" s="502"/>
      <c r="AR49" s="502"/>
      <c r="AS49" s="1157">
        <v>21</v>
      </c>
    </row>
    <row customHeight="1" ht="1.05">
      <c r="A50" s="1365" t="s">
        <v>162</v>
      </c>
      <c r="B50" s="1365" t="s">
        <v>163</v>
      </c>
      <c r="C50" s="1365" t="s">
        <v>164</v>
      </c>
      <c r="D50" s="1365" t="s">
        <v>165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162</v>
      </c>
      <c r="B51" s="1365" t="s">
        <v>163</v>
      </c>
      <c r="C51" s="1365" t="s">
        <v>164</v>
      </c>
      <c r="D51" s="1365" t="s">
        <v>165</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162</v>
      </c>
      <c r="B52" s="1365" t="s">
        <v>163</v>
      </c>
      <c r="C52" s="1365" t="s">
        <v>164</v>
      </c>
      <c r="D52" s="1365" t="s">
        <v>165</v>
      </c>
      <c r="E52" s="2261"/>
      <c r="F52" s="2261"/>
      <c r="G52" s="2261"/>
      <c r="H52" s="2261"/>
      <c r="I52" s="2258"/>
      <c r="J52" s="1365"/>
      <c r="K52" s="1365"/>
      <c r="L52" s="1366"/>
      <c r="P52" s="2259"/>
      <c r="Q52" s="1333"/>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162</v>
      </c>
      <c r="B53" s="1365" t="s">
        <v>163</v>
      </c>
      <c r="C53" s="1365" t="s">
        <v>164</v>
      </c>
      <c r="D53" s="1365" t="s">
        <v>165</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162</v>
      </c>
      <c r="B54" s="1345" t="s">
        <v>163</v>
      </c>
      <c r="C54" s="1345" t="s">
        <v>164</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162</v>
      </c>
      <c r="B55" s="1345" t="s">
        <v>163</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162</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9420A3-C8DF-F00D-85A8-E2894DE030B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402</v>
      </c>
      <c r="M6" s="1637"/>
      <c r="P6" s="2259">
        <v>1</v>
      </c>
      <c r="Q6" s="1956"/>
      <c r="R6" s="358"/>
      <c r="S6" s="1960">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405</v>
      </c>
      <c r="M7" s="1637"/>
      <c r="N7" s="1633"/>
      <c r="P7" s="2259"/>
      <c r="Q7" s="2259">
        <v>1</v>
      </c>
      <c r="R7" s="359"/>
      <c r="S7" s="1960">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408</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410</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411</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412</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416</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417</v>
      </c>
      <c r="P22" s="1364"/>
      <c r="Q22" s="1373"/>
      <c r="R22" s="1373"/>
      <c r="S22" s="731"/>
      <c r="T22" s="1368" t="s">
        <v>418</v>
      </c>
      <c r="AA22" s="597" t="s">
        <v>419</v>
      </c>
      <c r="AC22" s="597" t="s">
        <v>420</v>
      </c>
      <c r="AD22" s="1368" t="s">
        <v>418</v>
      </c>
      <c r="AI22" s="597" t="s">
        <v>421</v>
      </c>
      <c r="AK22" s="597" t="s">
        <v>420</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422</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423</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424</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425</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426</v>
      </c>
      <c r="AD36" s="1637"/>
      <c r="AE36" s="1637"/>
      <c r="AF36" s="1637"/>
      <c r="AG36" s="1637"/>
      <c r="AH36" s="1637"/>
      <c r="AI36" s="1637"/>
      <c r="AJ36" s="1637"/>
      <c r="AK36" s="1644" t="s">
        <v>426</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633">
        <v>14</v>
      </c>
    </row>
    <row customHeight="1" ht="14.699999999999998">
      <c r="Q39" s="378"/>
      <c r="R39" s="378"/>
      <c r="S39" s="2275" t="s">
        <v>88</v>
      </c>
      <c r="T39" s="2211" t="s">
        <v>427</v>
      </c>
      <c r="U39" s="339"/>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633">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633">
        <v>34</v>
      </c>
    </row>
    <row customHeight="1" ht="35.699999999999996">
      <c r="A41" s="1268"/>
      <c r="B41" s="1268" t="s">
        <v>136</v>
      </c>
      <c r="C41" s="1268" t="s">
        <v>137</v>
      </c>
      <c r="D41" s="1268" t="s">
        <v>138</v>
      </c>
      <c r="E41" s="1312" t="s">
        <v>436</v>
      </c>
      <c r="F41" s="1312" t="s">
        <v>437</v>
      </c>
      <c r="G41" s="1312" t="s">
        <v>438</v>
      </c>
      <c r="H41" s="1312" t="s">
        <v>439</v>
      </c>
      <c r="I41" s="1312" t="s">
        <v>440</v>
      </c>
      <c r="J41" s="1312" t="s">
        <v>441</v>
      </c>
      <c r="K41" s="1312" t="s">
        <v>442</v>
      </c>
      <c r="L41" s="1312" t="s">
        <v>417</v>
      </c>
      <c r="Q41" s="378"/>
      <c r="R41" s="378"/>
      <c r="S41" s="2275"/>
      <c r="T41" s="2211"/>
      <c r="U41" s="304"/>
      <c r="V41" s="2263"/>
      <c r="W41" s="2286"/>
      <c r="X41" s="1940" t="s">
        <v>443</v>
      </c>
      <c r="Y41" s="1940" t="s">
        <v>444</v>
      </c>
      <c r="Z41" s="1940" t="s">
        <v>445</v>
      </c>
      <c r="AA41" s="2272" t="s">
        <v>446</v>
      </c>
      <c r="AB41" s="2273"/>
      <c r="AC41" s="2281"/>
      <c r="AD41" s="2263"/>
      <c r="AE41" s="2286"/>
      <c r="AF41" s="1940" t="s">
        <v>443</v>
      </c>
      <c r="AG41" s="1940" t="s">
        <v>444</v>
      </c>
      <c r="AH41" s="1940" t="s">
        <v>445</v>
      </c>
      <c r="AI41" s="2272" t="s">
        <v>446</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211</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211</v>
      </c>
      <c r="B44" s="1269" t="s">
        <v>212</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1626"/>
      <c r="AP44" s="1626" t="str">
        <f>IF(T44="","",T44)</f>
        <v>Территория действия тарифа</v>
      </c>
      <c r="AQ44" s="1626"/>
      <c r="AR44" s="1626"/>
      <c r="AS44" s="1633">
        <v>21</v>
      </c>
    </row>
    <row customHeight="1" ht="24">
      <c r="A45" s="1269" t="s">
        <v>211</v>
      </c>
      <c r="B45" s="1269" t="s">
        <v>212</v>
      </c>
      <c r="C45" s="1269" t="s">
        <v>213</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1626"/>
      <c r="AP45" s="1626" t="str">
        <f>IF(T45="","",T45)</f>
        <v>Наименование системы теплоснабжения </v>
      </c>
      <c r="AQ45" s="1626"/>
      <c r="AR45" s="1626"/>
      <c r="AS45" s="1633">
        <v>23</v>
      </c>
    </row>
    <row customHeight="1" ht="22.049999999999997">
      <c r="A46" s="1269" t="s">
        <v>211</v>
      </c>
      <c r="B46" s="1269" t="s">
        <v>212</v>
      </c>
      <c r="C46" s="1269" t="s">
        <v>213</v>
      </c>
      <c r="D46" s="1269" t="s">
        <v>214</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1626"/>
      <c r="AP46" s="1626" t="str">
        <f>IF(T46="","",T46)</f>
        <v>Источник тепловой энергии  </v>
      </c>
      <c r="AQ46" s="1626"/>
      <c r="AR46" s="1626"/>
      <c r="AS46" s="1633">
        <v>21</v>
      </c>
    </row>
    <row customHeight="1" ht="49.5">
      <c r="A47" s="1269" t="s">
        <v>211</v>
      </c>
      <c r="B47" s="1269" t="s">
        <v>212</v>
      </c>
      <c r="C47" s="1269" t="s">
        <v>213</v>
      </c>
      <c r="D47" s="1269" t="s">
        <v>214</v>
      </c>
      <c r="E47" s="2292"/>
      <c r="F47" s="2292"/>
      <c r="G47" s="2292"/>
      <c r="H47" s="2292"/>
      <c r="I47" s="2129" t="str">
        <f>S46&amp;".1"</f>
        <v>....1</v>
      </c>
      <c r="J47" s="1269"/>
      <c r="K47" s="1269"/>
      <c r="L47" s="1312" t="s">
        <v>402</v>
      </c>
      <c r="P47" s="2259">
        <v>1</v>
      </c>
      <c r="Q47" s="1956"/>
      <c r="R47" s="358"/>
      <c r="S47" s="1960"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211</v>
      </c>
      <c r="B48" s="1269" t="s">
        <v>212</v>
      </c>
      <c r="C48" s="1269" t="s">
        <v>213</v>
      </c>
      <c r="D48" s="1269" t="s">
        <v>214</v>
      </c>
      <c r="E48" s="2292"/>
      <c r="F48" s="2292"/>
      <c r="G48" s="2292"/>
      <c r="H48" s="2292"/>
      <c r="I48" s="2103"/>
      <c r="J48" s="2129" t="str">
        <f>I47&amp;".1"</f>
        <v>....1.1</v>
      </c>
      <c r="K48" s="1269"/>
      <c r="L48" s="1312" t="s">
        <v>405</v>
      </c>
      <c r="P48" s="2259"/>
      <c r="Q48" s="2259">
        <v>1</v>
      </c>
      <c r="R48" s="359"/>
      <c r="S48" s="1960"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1626"/>
      <c r="AP48" s="1626" t="str">
        <f>IF(T48="","",T48)</f>
        <v>Группа потребителей</v>
      </c>
      <c r="AQ48" s="1626"/>
      <c r="AR48" s="1626"/>
      <c r="AS48" s="1633">
        <v>21</v>
      </c>
    </row>
    <row customHeight="1" ht="22.049999999999997">
      <c r="A49" s="1269" t="s">
        <v>211</v>
      </c>
      <c r="B49" s="1269" t="s">
        <v>212</v>
      </c>
      <c r="C49" s="1269" t="s">
        <v>213</v>
      </c>
      <c r="D49" s="1269" t="s">
        <v>214</v>
      </c>
      <c r="E49" s="2292"/>
      <c r="F49" s="2292"/>
      <c r="G49" s="2292"/>
      <c r="H49" s="2292"/>
      <c r="I49" s="2103"/>
      <c r="J49" s="2103"/>
      <c r="K49" s="2129" t="str">
        <f>J48&amp;".1"</f>
        <v>....1.1.1</v>
      </c>
      <c r="L49" s="1312" t="s">
        <v>408</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1638">
        <f>STRCHECKDATE(V50:AL50)</f>
      </c>
      <c r="AO49" s="1626"/>
      <c r="AP49" s="1626" t="str">
        <f>IF(T49="","",T49)</f>
        <v/>
      </c>
      <c r="AQ49" s="1626"/>
      <c r="AR49" s="1626"/>
      <c r="AS49" s="1633">
        <v>21</v>
      </c>
    </row>
    <row customHeight="1" ht="1.05">
      <c r="A50" s="1269" t="s">
        <v>211</v>
      </c>
      <c r="B50" s="1269" t="s">
        <v>212</v>
      </c>
      <c r="C50" s="1269" t="s">
        <v>213</v>
      </c>
      <c r="D50" s="1269" t="s">
        <v>214</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211</v>
      </c>
      <c r="B51" s="1269" t="s">
        <v>212</v>
      </c>
      <c r="C51" s="1269" t="s">
        <v>213</v>
      </c>
      <c r="D51" s="1269" t="s">
        <v>214</v>
      </c>
      <c r="E51" s="2292"/>
      <c r="F51" s="2292"/>
      <c r="G51" s="2292"/>
      <c r="H51" s="2292"/>
      <c r="I51" s="2103"/>
      <c r="J51" s="2129"/>
      <c r="K51" s="1269"/>
      <c r="L51" s="1312"/>
      <c r="P51" s="2259"/>
      <c r="Q51" s="2259"/>
      <c r="R51" s="358"/>
      <c r="S51" s="1280"/>
      <c r="T51" s="290" t="s">
        <v>410</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211</v>
      </c>
      <c r="B52" s="1269" t="s">
        <v>212</v>
      </c>
      <c r="C52" s="1269" t="s">
        <v>213</v>
      </c>
      <c r="D52" s="1269" t="s">
        <v>214</v>
      </c>
      <c r="E52" s="2292"/>
      <c r="F52" s="2292"/>
      <c r="G52" s="2292"/>
      <c r="H52" s="2292"/>
      <c r="I52" s="2129"/>
      <c r="J52" s="1269"/>
      <c r="K52" s="1269"/>
      <c r="L52" s="1312"/>
      <c r="P52" s="2259"/>
      <c r="Q52" s="1956"/>
      <c r="R52" s="358"/>
      <c r="S52" s="1280"/>
      <c r="T52" s="289" t="s">
        <v>411</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211</v>
      </c>
      <c r="B53" s="1269" t="s">
        <v>212</v>
      </c>
      <c r="C53" s="1269" t="s">
        <v>213</v>
      </c>
      <c r="D53" s="1269" t="s">
        <v>214</v>
      </c>
      <c r="E53" s="2292"/>
      <c r="F53" s="2292"/>
      <c r="G53" s="2292"/>
      <c r="H53" s="2291"/>
      <c r="I53" s="1269"/>
      <c r="J53" s="1269"/>
      <c r="K53" s="1269"/>
      <c r="L53" s="1312"/>
      <c r="M53" s="1612"/>
      <c r="N53" s="1612"/>
      <c r="O53" s="1637"/>
      <c r="P53" s="362"/>
      <c r="Q53" s="377"/>
      <c r="R53" s="357"/>
      <c r="S53" s="1280"/>
      <c r="T53" s="367" t="s">
        <v>412</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211</v>
      </c>
      <c r="B54" s="1377" t="s">
        <v>212</v>
      </c>
      <c r="C54" s="1377" t="s">
        <v>213</v>
      </c>
      <c r="D54" s="1376"/>
      <c r="E54" s="2292"/>
      <c r="F54" s="2292"/>
      <c r="G54" s="2291"/>
      <c r="H54" s="1376"/>
      <c r="I54" s="1376"/>
      <c r="J54" s="1376"/>
      <c r="K54" s="1376"/>
      <c r="L54" s="1379"/>
      <c r="M54" s="1380"/>
      <c r="N54" s="1380"/>
      <c r="O54" s="353"/>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211</v>
      </c>
      <c r="B55" s="1377" t="s">
        <v>212</v>
      </c>
      <c r="C55" s="1376"/>
      <c r="D55" s="1376"/>
      <c r="E55" s="2292"/>
      <c r="F55" s="2291"/>
      <c r="G55" s="1376"/>
      <c r="H55" s="1376"/>
      <c r="I55" s="1376"/>
      <c r="J55" s="1376"/>
      <c r="K55" s="1376"/>
      <c r="L55" s="1379"/>
      <c r="M55" s="1381"/>
      <c r="N55" s="1381"/>
      <c r="O55" s="35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211</v>
      </c>
      <c r="B56" s="1377"/>
      <c r="C56" s="1377"/>
      <c r="D56" s="1377"/>
      <c r="E56" s="2291"/>
      <c r="F56" s="1377"/>
      <c r="G56" s="1377"/>
      <c r="H56" s="1377"/>
      <c r="I56" s="1377"/>
      <c r="J56" s="1377"/>
      <c r="K56" s="1377"/>
      <c r="L56" s="1383"/>
      <c r="M56" s="1381"/>
      <c r="N56" s="1381"/>
      <c r="O56" s="353"/>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205B2-B774-5C58-12CD-9CCCD3D68DC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402</v>
      </c>
      <c r="M6" s="1637"/>
      <c r="P6" s="2259">
        <v>1</v>
      </c>
      <c r="Q6" s="1956"/>
      <c r="R6" s="358"/>
      <c r="S6" s="1960">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405</v>
      </c>
      <c r="M7" s="1637"/>
      <c r="N7" s="1633"/>
      <c r="P7" s="2259"/>
      <c r="Q7" s="2259">
        <v>1</v>
      </c>
      <c r="R7" s="359"/>
      <c r="S7" s="1960">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408</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410</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411</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412</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416</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417</v>
      </c>
      <c r="P22" s="1364"/>
      <c r="Q22" s="1373"/>
      <c r="R22" s="1373"/>
      <c r="S22" s="731"/>
      <c r="T22" s="1368" t="s">
        <v>418</v>
      </c>
      <c r="AA22" s="597" t="s">
        <v>419</v>
      </c>
      <c r="AC22" s="597" t="s">
        <v>420</v>
      </c>
      <c r="AD22" s="1368" t="s">
        <v>418</v>
      </c>
      <c r="AI22" s="597" t="s">
        <v>421</v>
      </c>
      <c r="AK22" s="597" t="s">
        <v>420</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422</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423</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424</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425</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426</v>
      </c>
      <c r="AD36" s="1637"/>
      <c r="AE36" s="1637"/>
      <c r="AF36" s="1637"/>
      <c r="AG36" s="1637"/>
      <c r="AH36" s="1637"/>
      <c r="AI36" s="1637"/>
      <c r="AJ36" s="1637"/>
      <c r="AK36" s="1644" t="s">
        <v>426</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633">
        <v>14</v>
      </c>
    </row>
    <row customHeight="1" ht="14.699999999999998">
      <c r="Q39" s="378"/>
      <c r="R39" s="378"/>
      <c r="S39" s="2275" t="s">
        <v>88</v>
      </c>
      <c r="T39" s="2211" t="s">
        <v>427</v>
      </c>
      <c r="U39" s="339"/>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633">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633">
        <v>34</v>
      </c>
    </row>
    <row customHeight="1" ht="35.699999999999996">
      <c r="A41" s="1268"/>
      <c r="B41" s="1268" t="s">
        <v>136</v>
      </c>
      <c r="C41" s="1268" t="s">
        <v>137</v>
      </c>
      <c r="D41" s="1268" t="s">
        <v>138</v>
      </c>
      <c r="E41" s="1312" t="s">
        <v>436</v>
      </c>
      <c r="F41" s="1312" t="s">
        <v>437</v>
      </c>
      <c r="G41" s="1312" t="s">
        <v>438</v>
      </c>
      <c r="H41" s="1312" t="s">
        <v>439</v>
      </c>
      <c r="I41" s="1312" t="s">
        <v>440</v>
      </c>
      <c r="J41" s="1312" t="s">
        <v>441</v>
      </c>
      <c r="K41" s="1312" t="s">
        <v>442</v>
      </c>
      <c r="L41" s="1312" t="s">
        <v>417</v>
      </c>
      <c r="Q41" s="378"/>
      <c r="R41" s="378"/>
      <c r="S41" s="2275"/>
      <c r="T41" s="2211"/>
      <c r="U41" s="304"/>
      <c r="V41" s="2263"/>
      <c r="W41" s="2286"/>
      <c r="X41" s="1940" t="s">
        <v>443</v>
      </c>
      <c r="Y41" s="1940" t="s">
        <v>444</v>
      </c>
      <c r="Z41" s="1940" t="s">
        <v>445</v>
      </c>
      <c r="AA41" s="2272" t="s">
        <v>446</v>
      </c>
      <c r="AB41" s="2273"/>
      <c r="AC41" s="2281"/>
      <c r="AD41" s="2263"/>
      <c r="AE41" s="2286"/>
      <c r="AF41" s="1940" t="s">
        <v>443</v>
      </c>
      <c r="AG41" s="1940" t="s">
        <v>444</v>
      </c>
      <c r="AH41" s="1940" t="s">
        <v>445</v>
      </c>
      <c r="AI41" s="2272" t="s">
        <v>446</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211</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211</v>
      </c>
      <c r="B44" s="1269" t="s">
        <v>212</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1626"/>
      <c r="AP44" s="1626" t="str">
        <f>IF(T44="","",T44)</f>
        <v>Территория действия тарифа</v>
      </c>
      <c r="AQ44" s="1626"/>
      <c r="AR44" s="1626"/>
      <c r="AS44" s="1633">
        <v>21</v>
      </c>
    </row>
    <row customHeight="1" ht="24">
      <c r="A45" s="1269" t="s">
        <v>211</v>
      </c>
      <c r="B45" s="1269" t="s">
        <v>212</v>
      </c>
      <c r="C45" s="1269" t="s">
        <v>213</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1626"/>
      <c r="AP45" s="1626" t="str">
        <f>IF(T45="","",T45)</f>
        <v>Наименование системы теплоснабжения </v>
      </c>
      <c r="AQ45" s="1626"/>
      <c r="AR45" s="1626"/>
      <c r="AS45" s="1633">
        <v>23</v>
      </c>
    </row>
    <row customHeight="1" ht="22.049999999999997">
      <c r="A46" s="1269" t="s">
        <v>211</v>
      </c>
      <c r="B46" s="1269" t="s">
        <v>212</v>
      </c>
      <c r="C46" s="1269" t="s">
        <v>213</v>
      </c>
      <c r="D46" s="1269" t="s">
        <v>214</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1626"/>
      <c r="AP46" s="1626" t="str">
        <f>IF(T46="","",T46)</f>
        <v>Источник тепловой энергии  </v>
      </c>
      <c r="AQ46" s="1626"/>
      <c r="AR46" s="1626"/>
      <c r="AS46" s="1633">
        <v>21</v>
      </c>
    </row>
    <row customHeight="1" ht="49.5">
      <c r="A47" s="1269" t="s">
        <v>211</v>
      </c>
      <c r="B47" s="1269" t="s">
        <v>212</v>
      </c>
      <c r="C47" s="1269" t="s">
        <v>213</v>
      </c>
      <c r="D47" s="1269" t="s">
        <v>214</v>
      </c>
      <c r="E47" s="2292"/>
      <c r="F47" s="2292"/>
      <c r="G47" s="2292"/>
      <c r="H47" s="2292"/>
      <c r="I47" s="2129" t="str">
        <f>S46&amp;".1"</f>
        <v>....1</v>
      </c>
      <c r="J47" s="1269"/>
      <c r="K47" s="1269"/>
      <c r="L47" s="1312" t="s">
        <v>402</v>
      </c>
      <c r="P47" s="2259">
        <v>1</v>
      </c>
      <c r="Q47" s="1956"/>
      <c r="R47" s="358"/>
      <c r="S47" s="1960"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211</v>
      </c>
      <c r="B48" s="1269" t="s">
        <v>212</v>
      </c>
      <c r="C48" s="1269" t="s">
        <v>213</v>
      </c>
      <c r="D48" s="1269" t="s">
        <v>214</v>
      </c>
      <c r="E48" s="2292"/>
      <c r="F48" s="2292"/>
      <c r="G48" s="2292"/>
      <c r="H48" s="2292"/>
      <c r="I48" s="2103"/>
      <c r="J48" s="2129" t="str">
        <f>I47&amp;".1"</f>
        <v>....1.1</v>
      </c>
      <c r="K48" s="1269"/>
      <c r="L48" s="1312" t="s">
        <v>405</v>
      </c>
      <c r="P48" s="2259"/>
      <c r="Q48" s="2259">
        <v>1</v>
      </c>
      <c r="R48" s="359"/>
      <c r="S48" s="1960"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1626"/>
      <c r="AP48" s="1626" t="str">
        <f>IF(T48="","",T48)</f>
        <v>Группа потребителей</v>
      </c>
      <c r="AQ48" s="1626"/>
      <c r="AR48" s="1626"/>
      <c r="AS48" s="1633">
        <v>21</v>
      </c>
    </row>
    <row customHeight="1" ht="22.049999999999997">
      <c r="A49" s="1269" t="s">
        <v>211</v>
      </c>
      <c r="B49" s="1269" t="s">
        <v>212</v>
      </c>
      <c r="C49" s="1269" t="s">
        <v>213</v>
      </c>
      <c r="D49" s="1269" t="s">
        <v>214</v>
      </c>
      <c r="E49" s="2292"/>
      <c r="F49" s="2292"/>
      <c r="G49" s="2292"/>
      <c r="H49" s="2292"/>
      <c r="I49" s="2103"/>
      <c r="J49" s="2103"/>
      <c r="K49" s="2129" t="str">
        <f>J48&amp;".1"</f>
        <v>....1.1.1</v>
      </c>
      <c r="L49" s="1312" t="s">
        <v>408</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1638">
        <f>STRCHECKDATE(V50:AL50)</f>
      </c>
      <c r="AO49" s="1626"/>
      <c r="AP49" s="1626" t="str">
        <f>IF(T49="","",T49)</f>
        <v/>
      </c>
      <c r="AQ49" s="1626"/>
      <c r="AR49" s="1626"/>
      <c r="AS49" s="1633">
        <v>21</v>
      </c>
    </row>
    <row customHeight="1" ht="1.05">
      <c r="A50" s="1269" t="s">
        <v>211</v>
      </c>
      <c r="B50" s="1269" t="s">
        <v>212</v>
      </c>
      <c r="C50" s="1269" t="s">
        <v>213</v>
      </c>
      <c r="D50" s="1269" t="s">
        <v>214</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211</v>
      </c>
      <c r="B51" s="1269" t="s">
        <v>212</v>
      </c>
      <c r="C51" s="1269" t="s">
        <v>213</v>
      </c>
      <c r="D51" s="1269" t="s">
        <v>214</v>
      </c>
      <c r="E51" s="2292"/>
      <c r="F51" s="2292"/>
      <c r="G51" s="2292"/>
      <c r="H51" s="2292"/>
      <c r="I51" s="2103"/>
      <c r="J51" s="2129"/>
      <c r="K51" s="1269"/>
      <c r="L51" s="1312"/>
      <c r="P51" s="2259"/>
      <c r="Q51" s="2259"/>
      <c r="R51" s="358"/>
      <c r="S51" s="1280"/>
      <c r="T51" s="290" t="s">
        <v>410</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211</v>
      </c>
      <c r="B52" s="1269" t="s">
        <v>212</v>
      </c>
      <c r="C52" s="1269" t="s">
        <v>213</v>
      </c>
      <c r="D52" s="1269" t="s">
        <v>214</v>
      </c>
      <c r="E52" s="2292"/>
      <c r="F52" s="2292"/>
      <c r="G52" s="2292"/>
      <c r="H52" s="2292"/>
      <c r="I52" s="2129"/>
      <c r="J52" s="1269"/>
      <c r="K52" s="1269"/>
      <c r="L52" s="1312"/>
      <c r="P52" s="2259"/>
      <c r="Q52" s="1956"/>
      <c r="R52" s="358"/>
      <c r="S52" s="1280"/>
      <c r="T52" s="289" t="s">
        <v>411</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211</v>
      </c>
      <c r="B53" s="1269" t="s">
        <v>212</v>
      </c>
      <c r="C53" s="1269" t="s">
        <v>213</v>
      </c>
      <c r="D53" s="1269" t="s">
        <v>214</v>
      </c>
      <c r="E53" s="2292"/>
      <c r="F53" s="2292"/>
      <c r="G53" s="2292"/>
      <c r="H53" s="2291"/>
      <c r="I53" s="1269"/>
      <c r="J53" s="1269"/>
      <c r="K53" s="1269"/>
      <c r="L53" s="1312"/>
      <c r="M53" s="1612"/>
      <c r="N53" s="1612"/>
      <c r="O53" s="1637"/>
      <c r="P53" s="362"/>
      <c r="Q53" s="377"/>
      <c r="R53" s="357"/>
      <c r="S53" s="1280"/>
      <c r="T53" s="367" t="s">
        <v>412</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211</v>
      </c>
      <c r="B54" s="1269" t="s">
        <v>212</v>
      </c>
      <c r="C54" s="1269" t="s">
        <v>213</v>
      </c>
      <c r="D54" s="1976"/>
      <c r="E54" s="2292"/>
      <c r="F54" s="2292"/>
      <c r="G54" s="2291"/>
      <c r="H54" s="1976"/>
      <c r="I54" s="1976"/>
      <c r="J54" s="1976"/>
      <c r="K54" s="1976"/>
      <c r="L54" s="1382"/>
      <c r="M54" s="1612"/>
      <c r="N54" s="1612"/>
      <c r="O54" s="163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211</v>
      </c>
      <c r="B55" s="1269" t="s">
        <v>212</v>
      </c>
      <c r="C55" s="1976"/>
      <c r="D55" s="1976"/>
      <c r="E55" s="2292"/>
      <c r="F55" s="2291"/>
      <c r="G55" s="1976"/>
      <c r="H55" s="1976"/>
      <c r="I55" s="1976"/>
      <c r="J55" s="1976"/>
      <c r="K55" s="1976"/>
      <c r="L55" s="1382"/>
      <c r="M55" s="1977"/>
      <c r="N55" s="1977"/>
      <c r="O55" s="1637"/>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211</v>
      </c>
      <c r="B56" s="1269"/>
      <c r="C56" s="1269"/>
      <c r="D56" s="1269"/>
      <c r="E56" s="2291"/>
      <c r="F56" s="1269"/>
      <c r="G56" s="1269"/>
      <c r="H56" s="1269"/>
      <c r="I56" s="1269"/>
      <c r="J56" s="1269"/>
      <c r="K56" s="1269"/>
      <c r="L56" s="1312"/>
      <c r="M56" s="1977"/>
      <c r="N56" s="1977"/>
      <c r="O56" s="1637"/>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2BE268-88A6-E1EC-CBCA-7252560841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33"/>
      <c r="R6" s="358"/>
      <c r="S6" s="1338">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93"/>
      <c r="Y39" s="2293"/>
      <c r="Z39" s="2277"/>
      <c r="AA39" s="2277"/>
      <c r="AB39" s="2278"/>
      <c r="AC39" s="2279" t="s">
        <v>429</v>
      </c>
      <c r="AD39" s="2276" t="s">
        <v>428</v>
      </c>
      <c r="AE39" s="2277"/>
      <c r="AF39" s="2293"/>
      <c r="AG39" s="2293"/>
      <c r="AH39" s="2277"/>
      <c r="AI39" s="2277"/>
      <c r="AJ39" s="2278"/>
      <c r="AK39" s="2279" t="s">
        <v>430</v>
      </c>
      <c r="AL39" s="2282" t="s">
        <v>431</v>
      </c>
      <c r="AM39" s="2129"/>
      <c r="AS39" s="1157">
        <v>14</v>
      </c>
    </row>
    <row customHeight="1" ht="24">
      <c r="Q40" s="378"/>
      <c r="R40" s="378"/>
      <c r="S40" s="2275"/>
      <c r="T40" s="2211"/>
      <c r="U40" s="1033"/>
      <c r="V40" s="2294" t="s">
        <v>432</v>
      </c>
      <c r="W40" s="2296" t="s">
        <v>433</v>
      </c>
      <c r="X40" s="1378" t="s">
        <v>434</v>
      </c>
      <c r="Y40" s="1378"/>
      <c r="Z40" s="2271" t="s">
        <v>435</v>
      </c>
      <c r="AA40" s="2271"/>
      <c r="AB40" s="2265"/>
      <c r="AC40" s="2280"/>
      <c r="AD40" s="2294" t="s">
        <v>432</v>
      </c>
      <c r="AE40" s="2296" t="s">
        <v>433</v>
      </c>
      <c r="AF40" s="1378" t="s">
        <v>434</v>
      </c>
      <c r="AG40" s="1378"/>
      <c r="AH40" s="2271" t="s">
        <v>435</v>
      </c>
      <c r="AI40" s="2271"/>
      <c r="AJ40" s="2265"/>
      <c r="AK40" s="2280"/>
      <c r="AL40" s="2283"/>
      <c r="AM40" s="2129"/>
      <c r="AS40" s="1157">
        <v>23</v>
      </c>
    </row>
    <row s="1268" customFormat="1" customHeight="1" ht="24">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M41" s="1364"/>
      <c r="N41" s="1364"/>
      <c r="O41" s="1364"/>
      <c r="P41" s="1330"/>
      <c r="Q41" s="378"/>
      <c r="R41" s="378"/>
      <c r="S41" s="2275"/>
      <c r="T41" s="2211"/>
      <c r="U41" s="304"/>
      <c r="V41" s="2295"/>
      <c r="W41" s="2297"/>
      <c r="X41" s="1375" t="s">
        <v>443</v>
      </c>
      <c r="Y41" s="1375" t="s">
        <v>444</v>
      </c>
      <c r="Z41" s="1336" t="s">
        <v>445</v>
      </c>
      <c r="AA41" s="2272" t="s">
        <v>446</v>
      </c>
      <c r="AB41" s="2273"/>
      <c r="AC41" s="2281"/>
      <c r="AD41" s="2295"/>
      <c r="AE41" s="2297"/>
      <c r="AF41" s="1375" t="s">
        <v>443</v>
      </c>
      <c r="AG41" s="1375" t="s">
        <v>444</v>
      </c>
      <c r="AH41" s="1336" t="s">
        <v>445</v>
      </c>
      <c r="AI41" s="2272" t="s">
        <v>446</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193</v>
      </c>
      <c r="B44" s="1365" t="s">
        <v>194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193</v>
      </c>
      <c r="B45" s="1365" t="s">
        <v>194</v>
      </c>
      <c r="C45" s="1365" t="s">
        <v>195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193</v>
      </c>
      <c r="B46" s="1365" t="s">
        <v>194</v>
      </c>
      <c r="C46" s="1365" t="s">
        <v>195</v>
      </c>
      <c r="D46" s="1365" t="s">
        <v>196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customHeight="1" ht="49.5">
      <c r="A47" s="1365" t="s">
        <v>193</v>
      </c>
      <c r="B47" s="1365" t="s">
        <v>194</v>
      </c>
      <c r="C47" s="1365" t="s">
        <v>195</v>
      </c>
      <c r="D47" s="1365" t="s">
        <v>196</v>
      </c>
      <c r="E47" s="2261"/>
      <c r="F47" s="2261"/>
      <c r="G47" s="2261"/>
      <c r="H47" s="2261"/>
      <c r="I47" s="2258" t="str">
        <f>S46&amp;".1"</f>
        <v>....1</v>
      </c>
      <c r="J47" s="1365"/>
      <c r="K47" s="1365"/>
      <c r="L47" s="1366" t="s">
        <v>402</v>
      </c>
      <c r="P47" s="2259">
        <v>1</v>
      </c>
      <c r="Q47" s="1333"/>
      <c r="R47" s="358"/>
      <c r="S47" s="1338"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193</v>
      </c>
      <c r="B48" s="1365" t="s">
        <v>194</v>
      </c>
      <c r="C48" s="1365" t="s">
        <v>195</v>
      </c>
      <c r="D48" s="1365" t="s">
        <v>196</v>
      </c>
      <c r="E48" s="2261"/>
      <c r="F48" s="2261"/>
      <c r="G48" s="2261"/>
      <c r="H48" s="2261"/>
      <c r="I48" s="2288"/>
      <c r="J48" s="2258" t="str">
        <f>I47&amp;".1"</f>
        <v>....1.1</v>
      </c>
      <c r="K48" s="1365"/>
      <c r="L48" s="1366" t="s">
        <v>405</v>
      </c>
      <c r="P48" s="2259"/>
      <c r="Q48" s="2259">
        <v>1</v>
      </c>
      <c r="R48" s="359"/>
      <c r="S48" s="1338"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193</v>
      </c>
      <c r="B49" s="1365" t="s">
        <v>194</v>
      </c>
      <c r="C49" s="1365" t="s">
        <v>195</v>
      </c>
      <c r="D49" s="1365" t="s">
        <v>196</v>
      </c>
      <c r="E49" s="2261"/>
      <c r="F49" s="2261"/>
      <c r="G49" s="2261"/>
      <c r="H49" s="2261"/>
      <c r="I49" s="2288"/>
      <c r="J49" s="2288"/>
      <c r="K49" s="2258" t="str">
        <f>J48&amp;".1"</f>
        <v>....1.1.1</v>
      </c>
      <c r="L49" s="1366" t="s">
        <v>408</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409</v>
      </c>
      <c r="AN49" s="513">
        <f>STRCHECKDATE(V50:AL50)</f>
      </c>
      <c r="AO49" s="502"/>
      <c r="AP49" s="502" t="str">
        <f>IF(T49="","",T49)</f>
        <v/>
      </c>
      <c r="AQ49" s="502"/>
      <c r="AR49" s="502"/>
      <c r="AS49" s="1157">
        <v>21</v>
      </c>
    </row>
    <row customHeight="1" ht="1.05">
      <c r="A50" s="1365" t="s">
        <v>193</v>
      </c>
      <c r="B50" s="1365" t="s">
        <v>194</v>
      </c>
      <c r="C50" s="1365" t="s">
        <v>195</v>
      </c>
      <c r="D50" s="1365" t="s">
        <v>196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193</v>
      </c>
      <c r="B51" s="1365" t="s">
        <v>194</v>
      </c>
      <c r="C51" s="1365" t="s">
        <v>195</v>
      </c>
      <c r="D51" s="1365" t="s">
        <v>196</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193</v>
      </c>
      <c r="B52" s="1365" t="s">
        <v>194</v>
      </c>
      <c r="C52" s="1365" t="s">
        <v>195</v>
      </c>
      <c r="D52" s="1365" t="s">
        <v>196</v>
      </c>
      <c r="E52" s="2261"/>
      <c r="F52" s="2261"/>
      <c r="G52" s="2261"/>
      <c r="H52" s="2261"/>
      <c r="I52" s="2258"/>
      <c r="J52" s="1365"/>
      <c r="K52" s="1365"/>
      <c r="L52" s="1366"/>
      <c r="P52" s="2259"/>
      <c r="Q52" s="1333"/>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193</v>
      </c>
      <c r="B53" s="1365" t="s">
        <v>194</v>
      </c>
      <c r="C53" s="1365" t="s">
        <v>195</v>
      </c>
      <c r="D53" s="1365" t="s">
        <v>196</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193</v>
      </c>
      <c r="B54" s="1345" t="s">
        <v>194</v>
      </c>
      <c r="C54" s="1345" t="s">
        <v>195</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193</v>
      </c>
      <c r="B55" s="1345" t="s">
        <v>194</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193</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4E5F18-E4CA-3C68-5798-639E6CC324A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402</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169</v>
      </c>
      <c r="B44" s="1365" t="s">
        <v>170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169</v>
      </c>
      <c r="B45" s="1365" t="s">
        <v>170</v>
      </c>
      <c r="C45" s="1365" t="s">
        <v>171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169</v>
      </c>
      <c r="B46" s="1365" t="s">
        <v>170</v>
      </c>
      <c r="C46" s="1365" t="s">
        <v>171</v>
      </c>
      <c r="D46" s="1365" t="s">
        <v>172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169</v>
      </c>
      <c r="B47" s="1345" t="s">
        <v>170</v>
      </c>
      <c r="C47" s="1345" t="s">
        <v>171</v>
      </c>
      <c r="D47" s="1345" t="s">
        <v>172</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169</v>
      </c>
      <c r="B48" s="1365" t="s">
        <v>170</v>
      </c>
      <c r="C48" s="1365" t="s">
        <v>171</v>
      </c>
      <c r="D48" s="1365" t="s">
        <v>172</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169</v>
      </c>
      <c r="B49" s="1365" t="s">
        <v>170</v>
      </c>
      <c r="C49" s="1365" t="s">
        <v>171</v>
      </c>
      <c r="D49" s="1365" t="s">
        <v>172</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1.05">
      <c r="A50" s="1365" t="s">
        <v>169</v>
      </c>
      <c r="B50" s="1365" t="s">
        <v>170</v>
      </c>
      <c r="C50" s="1365" t="s">
        <v>171</v>
      </c>
      <c r="D50" s="1365" t="s">
        <v>172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169</v>
      </c>
      <c r="B51" s="1365" t="s">
        <v>170</v>
      </c>
      <c r="C51" s="1365" t="s">
        <v>171</v>
      </c>
      <c r="D51" s="1365" t="s">
        <v>172</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169</v>
      </c>
      <c r="B52" s="1365" t="s">
        <v>170</v>
      </c>
      <c r="C52" s="1365" t="s">
        <v>171</v>
      </c>
      <c r="D52" s="1365" t="s">
        <v>172</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169</v>
      </c>
      <c r="B53" s="1365" t="s">
        <v>170</v>
      </c>
      <c r="C53" s="1365" t="s">
        <v>171</v>
      </c>
      <c r="D53" s="1365" t="s">
        <v>172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169</v>
      </c>
      <c r="B54" s="1345" t="s">
        <v>170</v>
      </c>
      <c r="C54" s="1345" t="s">
        <v>171</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169</v>
      </c>
      <c r="B55" s="1345" t="s">
        <v>170</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169</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63F696-CB14-708E-D268-62EAAA1C15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398</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400</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401</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402</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405</v>
      </c>
      <c r="M7" s="539"/>
      <c r="N7" s="1368"/>
      <c r="P7" s="2259"/>
      <c r="Q7" s="2259">
        <v>1</v>
      </c>
      <c r="R7" s="1644"/>
      <c r="S7" s="2009">
        <f>$J7</f>
      </c>
      <c r="T7" s="288" t="s">
        <v>406</v>
      </c>
      <c r="U7" s="302"/>
      <c r="V7" s="2307"/>
      <c r="W7" s="2307"/>
      <c r="X7" s="2307"/>
      <c r="Y7" s="2307"/>
      <c r="Z7" s="2307"/>
      <c r="AA7" s="2307"/>
      <c r="AB7" s="2307"/>
      <c r="AC7" s="2307"/>
      <c r="AD7" s="2307"/>
      <c r="AE7" s="2307"/>
      <c r="AF7" s="2307"/>
      <c r="AG7" s="2307"/>
      <c r="AH7" s="2307"/>
      <c r="AI7" s="2307"/>
      <c r="AJ7" s="2307"/>
      <c r="AK7" s="2307"/>
      <c r="AL7" s="2307"/>
      <c r="AM7" s="2012" t="s">
        <v>407</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408</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181</v>
      </c>
      <c r="B44" s="1365" t="s">
        <v>182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181</v>
      </c>
      <c r="B45" s="1365" t="s">
        <v>182</v>
      </c>
      <c r="C45" s="1365" t="s">
        <v>183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181</v>
      </c>
      <c r="B46" s="1365" t="s">
        <v>182</v>
      </c>
      <c r="C46" s="1365" t="s">
        <v>183</v>
      </c>
      <c r="D46" s="1365" t="s">
        <v>184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181</v>
      </c>
      <c r="B47" s="1345" t="s">
        <v>182</v>
      </c>
      <c r="C47" s="1345" t="s">
        <v>183</v>
      </c>
      <c r="D47" s="1345" t="s">
        <v>184</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181</v>
      </c>
      <c r="B48" s="1365" t="s">
        <v>182</v>
      </c>
      <c r="C48" s="1365" t="s">
        <v>183</v>
      </c>
      <c r="D48" s="1365" t="s">
        <v>184</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181</v>
      </c>
      <c r="B49" s="1365" t="s">
        <v>182</v>
      </c>
      <c r="C49" s="1365" t="s">
        <v>183</v>
      </c>
      <c r="D49" s="1365" t="s">
        <v>184</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1.05">
      <c r="A50" s="1365" t="s">
        <v>181</v>
      </c>
      <c r="B50" s="1365" t="s">
        <v>182</v>
      </c>
      <c r="C50" s="1365" t="s">
        <v>183</v>
      </c>
      <c r="D50" s="1365" t="s">
        <v>184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181</v>
      </c>
      <c r="B51" s="1365" t="s">
        <v>182</v>
      </c>
      <c r="C51" s="1365" t="s">
        <v>183</v>
      </c>
      <c r="D51" s="1365" t="s">
        <v>184</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181</v>
      </c>
      <c r="B52" s="1365" t="s">
        <v>182</v>
      </c>
      <c r="C52" s="1365" t="s">
        <v>183</v>
      </c>
      <c r="D52" s="1365" t="s">
        <v>184</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181</v>
      </c>
      <c r="B53" s="1365" t="s">
        <v>182</v>
      </c>
      <c r="C53" s="1365" t="s">
        <v>183</v>
      </c>
      <c r="D53" s="1365" t="s">
        <v>184</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181</v>
      </c>
      <c r="B54" s="1345" t="s">
        <v>182</v>
      </c>
      <c r="C54" s="1345" t="s">
        <v>183</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181</v>
      </c>
      <c r="B55" s="1345" t="s">
        <v>182</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181</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E67248-1B98-4926-DAC8-C3AD7E3B2B4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402</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187</v>
      </c>
      <c r="B44" s="1365" t="s">
        <v>188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187</v>
      </c>
      <c r="B45" s="1365" t="s">
        <v>188</v>
      </c>
      <c r="C45" s="1365" t="s">
        <v>189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187</v>
      </c>
      <c r="B46" s="1365" t="s">
        <v>188</v>
      </c>
      <c r="C46" s="1365" t="s">
        <v>189</v>
      </c>
      <c r="D46" s="1365" t="s">
        <v>190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187</v>
      </c>
      <c r="B47" s="1345" t="s">
        <v>188</v>
      </c>
      <c r="C47" s="1345" t="s">
        <v>189</v>
      </c>
      <c r="D47" s="1345" t="s">
        <v>190</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187</v>
      </c>
      <c r="B48" s="1365" t="s">
        <v>188</v>
      </c>
      <c r="C48" s="1365" t="s">
        <v>189</v>
      </c>
      <c r="D48" s="1365" t="s">
        <v>190</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187</v>
      </c>
      <c r="B49" s="1365" t="s">
        <v>188</v>
      </c>
      <c r="C49" s="1365" t="s">
        <v>189</v>
      </c>
      <c r="D49" s="1365" t="s">
        <v>190</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0">
      <c r="A50" s="1365" t="s">
        <v>187</v>
      </c>
      <c r="B50" s="1365" t="s">
        <v>188</v>
      </c>
      <c r="C50" s="1365" t="s">
        <v>189</v>
      </c>
      <c r="D50" s="1365" t="s">
        <v>190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187</v>
      </c>
      <c r="B51" s="1365" t="s">
        <v>188</v>
      </c>
      <c r="C51" s="1365" t="s">
        <v>189</v>
      </c>
      <c r="D51" s="1365" t="s">
        <v>190</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187</v>
      </c>
      <c r="B52" s="1365" t="s">
        <v>188</v>
      </c>
      <c r="C52" s="1365" t="s">
        <v>189</v>
      </c>
      <c r="D52" s="1365" t="s">
        <v>190</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187</v>
      </c>
      <c r="B53" s="1365" t="s">
        <v>188</v>
      </c>
      <c r="C53" s="1365" t="s">
        <v>189</v>
      </c>
      <c r="D53" s="1365" t="s">
        <v>190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187</v>
      </c>
      <c r="B54" s="1345" t="s">
        <v>188</v>
      </c>
      <c r="C54" s="1345" t="s">
        <v>189</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187</v>
      </c>
      <c r="B55" s="1345" t="s">
        <v>188</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187</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DB880B-6C18-86A8-E1A8-7A8A88E68CF6}"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124</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395</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396</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397</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398</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399</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400</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401</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402</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405</v>
      </c>
      <c r="N7" s="511"/>
      <c r="O7" s="329"/>
      <c r="Q7" s="2259"/>
      <c r="R7" s="2259">
        <v>1</v>
      </c>
      <c r="S7" s="520"/>
      <c r="T7" s="359"/>
      <c r="U7" s="1338">
        <f>$J7</f>
      </c>
      <c r="V7" s="288" t="s">
        <v>406</v>
      </c>
      <c r="W7" s="302"/>
      <c r="X7" s="2247"/>
      <c r="Y7" s="2248"/>
      <c r="Z7" s="2248"/>
      <c r="AA7" s="2248"/>
      <c r="AB7" s="2248"/>
      <c r="AC7" s="2237"/>
      <c r="AD7" s="2237"/>
      <c r="AE7" s="2237"/>
      <c r="AF7" s="2310"/>
      <c r="AG7" s="2247"/>
      <c r="AH7" s="2248"/>
      <c r="AI7" s="2248"/>
      <c r="AJ7" s="2248"/>
      <c r="AK7" s="2248"/>
      <c r="AL7" s="2248"/>
      <c r="AM7" s="2248"/>
      <c r="AN7" s="2248"/>
      <c r="AO7" s="2248"/>
      <c r="AP7" s="2249"/>
      <c r="AQ7" s="1260" t="s">
        <v>407</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408</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451</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452</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453</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410</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411</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413</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414</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415</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416</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417</v>
      </c>
      <c r="Q26" s="1364"/>
      <c r="R26" s="1373"/>
      <c r="S26" s="1373"/>
      <c r="T26" s="1373"/>
      <c r="U26" s="731"/>
      <c r="V26" s="1162" t="s">
        <v>418</v>
      </c>
      <c r="AD26" s="188" t="s">
        <v>419</v>
      </c>
      <c r="AF26" s="188" t="s">
        <v>420</v>
      </c>
      <c r="AG26" s="1162" t="s">
        <v>418</v>
      </c>
      <c r="AM26" s="188" t="s">
        <v>421</v>
      </c>
      <c r="AO26" s="188" t="s">
        <v>420</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422</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423</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424</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425</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426</v>
      </c>
      <c r="AG40" s="328"/>
      <c r="AH40" s="328"/>
      <c r="AI40" s="328"/>
      <c r="AJ40" s="328"/>
      <c r="AK40" s="328"/>
      <c r="AL40" s="328"/>
      <c r="AM40" s="328"/>
      <c r="AN40" s="328"/>
      <c r="AO40" s="280" t="s">
        <v>426</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299</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300</v>
      </c>
      <c r="AW42" s="1157">
        <v>14</v>
      </c>
    </row>
    <row customHeight="1" ht="14.699999999999998">
      <c r="R43" s="378"/>
      <c r="S43" s="378"/>
      <c r="T43" s="378"/>
      <c r="U43" s="2275" t="s">
        <v>88</v>
      </c>
      <c r="V43" s="2211" t="s">
        <v>427</v>
      </c>
      <c r="W43" s="303"/>
      <c r="X43" s="2276" t="s">
        <v>428</v>
      </c>
      <c r="Y43" s="2293"/>
      <c r="Z43" s="2293"/>
      <c r="AA43" s="2293"/>
      <c r="AB43" s="2293"/>
      <c r="AC43" s="2277"/>
      <c r="AD43" s="2277"/>
      <c r="AE43" s="2278"/>
      <c r="AF43" s="2279" t="s">
        <v>429</v>
      </c>
      <c r="AG43" s="2276" t="s">
        <v>428</v>
      </c>
      <c r="AH43" s="2293"/>
      <c r="AI43" s="2293"/>
      <c r="AJ43" s="2293"/>
      <c r="AK43" s="2293"/>
      <c r="AL43" s="2277"/>
      <c r="AM43" s="2277"/>
      <c r="AN43" s="2278"/>
      <c r="AO43" s="2279" t="s">
        <v>430</v>
      </c>
      <c r="AP43" s="2282" t="s">
        <v>431</v>
      </c>
      <c r="AQ43" s="2129"/>
      <c r="AW43" s="1157">
        <v>14</v>
      </c>
    </row>
    <row customHeight="1" ht="35.699999999999996">
      <c r="R44" s="378"/>
      <c r="S44" s="378"/>
      <c r="T44" s="378"/>
      <c r="U44" s="2275"/>
      <c r="V44" s="2211"/>
      <c r="W44" s="1033"/>
      <c r="X44" s="2296" t="s">
        <v>454</v>
      </c>
      <c r="Y44" s="2314" t="s">
        <v>455</v>
      </c>
      <c r="Z44" s="2314"/>
      <c r="AA44" s="2314"/>
      <c r="AB44" s="2314"/>
      <c r="AC44" s="2296" t="s">
        <v>435</v>
      </c>
      <c r="AD44" s="2613"/>
      <c r="AE44" s="2316"/>
      <c r="AF44" s="2280"/>
      <c r="AG44" s="2296" t="s">
        <v>454</v>
      </c>
      <c r="AH44" s="2314" t="s">
        <v>455</v>
      </c>
      <c r="AI44" s="2314"/>
      <c r="AJ44" s="2314"/>
      <c r="AK44" s="2314"/>
      <c r="AL44" s="2296" t="s">
        <v>435</v>
      </c>
      <c r="AM44" s="2613"/>
      <c r="AN44" s="2316"/>
      <c r="AO44" s="2280"/>
      <c r="AP44" s="2283"/>
      <c r="AQ44" s="2129"/>
      <c r="AW44" s="1157">
        <v>34</v>
      </c>
    </row>
    <row customHeight="1" ht="14.699999999999998">
      <c r="R45" s="378"/>
      <c r="S45" s="378"/>
      <c r="T45" s="378"/>
      <c r="U45" s="2275"/>
      <c r="V45" s="2211"/>
      <c r="W45" s="1033"/>
      <c r="X45" s="2327"/>
      <c r="Y45" s="2319" t="s">
        <v>456</v>
      </c>
      <c r="Z45" s="2272" t="s">
        <v>457</v>
      </c>
      <c r="AA45" s="2322"/>
      <c r="AB45" s="2273"/>
      <c r="AC45" s="2297"/>
      <c r="AD45" s="2614"/>
      <c r="AE45" s="2318"/>
      <c r="AF45" s="2280"/>
      <c r="AG45" s="2327"/>
      <c r="AH45" s="2319" t="s">
        <v>456</v>
      </c>
      <c r="AI45" s="2272" t="s">
        <v>457</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458</v>
      </c>
      <c r="AA46" s="2272" t="s">
        <v>459</v>
      </c>
      <c r="AB46" s="2273"/>
      <c r="AC46" s="2319" t="s">
        <v>445</v>
      </c>
      <c r="AD46" s="2323" t="s">
        <v>446</v>
      </c>
      <c r="AE46" s="2324"/>
      <c r="AF46" s="2280"/>
      <c r="AG46" s="2327"/>
      <c r="AH46" s="2320"/>
      <c r="AI46" s="2319" t="s">
        <v>458</v>
      </c>
      <c r="AJ46" s="2272" t="s">
        <v>459</v>
      </c>
      <c r="AK46" s="2273"/>
      <c r="AL46" s="2319" t="s">
        <v>445</v>
      </c>
      <c r="AM46" s="2323" t="s">
        <v>446</v>
      </c>
      <c r="AN46" s="2324"/>
      <c r="AO46" s="2280"/>
      <c r="AP46" s="2283"/>
      <c r="AQ46" s="2129"/>
      <c r="AW46" s="1157">
        <v>26</v>
      </c>
    </row>
    <row customHeight="1" ht="65.25">
      <c r="A47" s="1261"/>
      <c r="B47" s="1261" t="s">
        <v>136</v>
      </c>
      <c r="C47" s="1261" t="s">
        <v>137</v>
      </c>
      <c r="D47" s="1261" t="s">
        <v>138</v>
      </c>
      <c r="E47" s="1312" t="s">
        <v>436</v>
      </c>
      <c r="F47" s="1312" t="s">
        <v>437</v>
      </c>
      <c r="G47" s="1312" t="s">
        <v>438</v>
      </c>
      <c r="H47" s="1312" t="s">
        <v>439</v>
      </c>
      <c r="I47" s="1312" t="s">
        <v>440</v>
      </c>
      <c r="J47" s="1312" t="s">
        <v>441</v>
      </c>
      <c r="K47" s="1312" t="s">
        <v>442</v>
      </c>
      <c r="L47" s="1312" t="s">
        <v>460</v>
      </c>
      <c r="M47" s="1312" t="s">
        <v>417</v>
      </c>
      <c r="R47" s="378"/>
      <c r="S47" s="378"/>
      <c r="T47" s="378"/>
      <c r="U47" s="2275"/>
      <c r="V47" s="2211"/>
      <c r="W47" s="304"/>
      <c r="X47" s="2297"/>
      <c r="Y47" s="2321"/>
      <c r="Z47" s="2321"/>
      <c r="AA47" s="1224" t="s">
        <v>461</v>
      </c>
      <c r="AB47" s="1224" t="s">
        <v>462</v>
      </c>
      <c r="AC47" s="2321"/>
      <c r="AD47" s="2325"/>
      <c r="AE47" s="2326"/>
      <c r="AF47" s="2281"/>
      <c r="AG47" s="2297"/>
      <c r="AH47" s="2321"/>
      <c r="AI47" s="2321"/>
      <c r="AJ47" s="1224" t="s">
        <v>461</v>
      </c>
      <c r="AK47" s="1224" t="s">
        <v>462</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175</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124</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175</v>
      </c>
      <c r="B50" s="1269" t="s">
        <v>176</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396</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397</v>
      </c>
      <c r="AS50" s="502"/>
      <c r="AT50" s="502" t="str">
        <f>IF(V50="","",V50)</f>
        <v>Территория действия тарифа</v>
      </c>
      <c r="AU50" s="502"/>
      <c r="AV50" s="502"/>
      <c r="AW50" s="1157">
        <v>21</v>
      </c>
    </row>
    <row customHeight="1" ht="24">
      <c r="A51" s="1269" t="s">
        <v>175</v>
      </c>
      <c r="B51" s="1269" t="s">
        <v>176</v>
      </c>
      <c r="C51" s="1269" t="s">
        <v>177</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398</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399</v>
      </c>
      <c r="AS51" s="502"/>
      <c r="AT51" s="502" t="str">
        <f>IF(V51="","",V51)</f>
        <v>Наименование системы теплоснабжения </v>
      </c>
      <c r="AU51" s="502"/>
      <c r="AV51" s="502"/>
      <c r="AW51" s="1157">
        <v>23</v>
      </c>
    </row>
    <row customHeight="1" ht="22.049999999999997">
      <c r="A52" s="1269" t="s">
        <v>175</v>
      </c>
      <c r="B52" s="1269" t="s">
        <v>176</v>
      </c>
      <c r="C52" s="1269" t="s">
        <v>177</v>
      </c>
      <c r="D52" s="1269" t="s">
        <v>178</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400</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401</v>
      </c>
      <c r="AS52" s="502"/>
      <c r="AT52" s="502" t="str">
        <f>IF(V52="","",V52)</f>
        <v>Источник тепловой энергии  </v>
      </c>
      <c r="AU52" s="502"/>
      <c r="AV52" s="502"/>
      <c r="AW52" s="1157">
        <v>21</v>
      </c>
    </row>
    <row s="1644" customFormat="1" customHeight="1" ht="0">
      <c r="A53" s="1377" t="s">
        <v>175</v>
      </c>
      <c r="B53" s="1377" t="s">
        <v>176</v>
      </c>
      <c r="C53" s="1377" t="s">
        <v>177</v>
      </c>
      <c r="D53" s="1377" t="s">
        <v>178</v>
      </c>
      <c r="E53" s="2292"/>
      <c r="F53" s="2292"/>
      <c r="G53" s="2292"/>
      <c r="H53" s="2313"/>
      <c r="I53" s="2129" t="str">
        <f>U52&amp;".1"</f>
        <v>....1</v>
      </c>
      <c r="J53" s="1377"/>
      <c r="K53" s="1377"/>
      <c r="L53" s="1377"/>
      <c r="M53" s="1383" t="s">
        <v>402</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175</v>
      </c>
      <c r="B54" s="1269" t="s">
        <v>176</v>
      </c>
      <c r="C54" s="1269" t="s">
        <v>177</v>
      </c>
      <c r="D54" s="1269" t="s">
        <v>178</v>
      </c>
      <c r="E54" s="2292"/>
      <c r="F54" s="2292"/>
      <c r="G54" s="2292"/>
      <c r="H54" s="2313"/>
      <c r="I54" s="2103"/>
      <c r="J54" s="2129" t="str">
        <f>I53&amp;".1"</f>
        <v>....1.1</v>
      </c>
      <c r="K54" s="1269"/>
      <c r="L54" s="1269"/>
      <c r="M54" s="1312" t="s">
        <v>405</v>
      </c>
      <c r="Q54" s="2259"/>
      <c r="R54" s="2259">
        <v>1</v>
      </c>
      <c r="S54" s="520"/>
      <c r="T54" s="359"/>
      <c r="U54" s="1338" t="str">
        <f>$J54</f>
        <v>....1.1</v>
      </c>
      <c r="V54" s="288" t="s">
        <v>406</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407</v>
      </c>
      <c r="AS54" s="502"/>
      <c r="AT54" s="502" t="str">
        <f>IF(V54="","",V54)</f>
        <v>Группа потребителей</v>
      </c>
      <c r="AU54" s="502"/>
      <c r="AV54" s="502"/>
      <c r="AW54" s="1157">
        <v>21</v>
      </c>
    </row>
    <row customHeight="1" ht="22.049999999999997">
      <c r="A55" s="1269" t="s">
        <v>175</v>
      </c>
      <c r="B55" s="1269" t="s">
        <v>176</v>
      </c>
      <c r="C55" s="1269" t="s">
        <v>177</v>
      </c>
      <c r="D55" s="1269" t="s">
        <v>178</v>
      </c>
      <c r="E55" s="2292"/>
      <c r="F55" s="2292"/>
      <c r="G55" s="2292"/>
      <c r="H55" s="2313"/>
      <c r="I55" s="2103"/>
      <c r="J55" s="2103"/>
      <c r="K55" s="2129" t="str">
        <f>J54&amp;".1"</f>
        <v>....1.1.1</v>
      </c>
      <c r="L55" s="141"/>
      <c r="M55" s="1312" t="s">
        <v>408</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451</v>
      </c>
      <c r="AR55" s="513">
        <f>STRCHECKDATE(X57:AP57)</f>
      </c>
      <c r="AS55" s="502"/>
      <c r="AT55" s="502" t="str">
        <f>IF(V55="","",V55)</f>
        <v/>
      </c>
      <c r="AU55" s="502"/>
      <c r="AV55" s="502"/>
      <c r="AW55" s="1157">
        <v>21</v>
      </c>
    </row>
    <row customHeight="1" ht="11.549999999999999">
      <c r="A56" s="1269" t="s">
        <v>175</v>
      </c>
      <c r="B56" s="1269" t="s">
        <v>176</v>
      </c>
      <c r="C56" s="1269" t="s">
        <v>177</v>
      </c>
      <c r="D56" s="1269" t="s">
        <v>178</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452</v>
      </c>
      <c r="AR56" s="513">
        <f>STRCHECKDATE(X58:AP58)</f>
      </c>
      <c r="AS56" s="502"/>
      <c r="AT56" s="502" t="str">
        <f>IF(V56="","",V56)</f>
        <v/>
      </c>
      <c r="AU56" s="502"/>
      <c r="AV56" s="502"/>
      <c r="AW56" s="1157">
        <v>11</v>
      </c>
    </row>
    <row customHeight="1" ht="0">
      <c r="A57" s="1269" t="s">
        <v>175</v>
      </c>
      <c r="B57" s="1269" t="s">
        <v>176</v>
      </c>
      <c r="C57" s="1269" t="s">
        <v>177</v>
      </c>
      <c r="D57" s="1269" t="s">
        <v>178</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175</v>
      </c>
      <c r="B58" s="1269" t="s">
        <v>176</v>
      </c>
      <c r="C58" s="1269" t="s">
        <v>177</v>
      </c>
      <c r="D58" s="1269" t="s">
        <v>178</v>
      </c>
      <c r="E58" s="2292"/>
      <c r="F58" s="2292"/>
      <c r="G58" s="2292"/>
      <c r="H58" s="2313"/>
      <c r="I58" s="2103"/>
      <c r="J58" s="2103"/>
      <c r="K58" s="2129"/>
      <c r="L58" s="1269"/>
      <c r="M58" s="1312"/>
      <c r="Q58" s="2259"/>
      <c r="R58" s="2259"/>
      <c r="S58" s="1333"/>
      <c r="T58" s="358"/>
      <c r="U58" s="1280"/>
      <c r="V58" s="290" t="s">
        <v>453</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175</v>
      </c>
      <c r="B59" s="1269" t="s">
        <v>176</v>
      </c>
      <c r="C59" s="1269" t="s">
        <v>177</v>
      </c>
      <c r="D59" s="1269" t="s">
        <v>178</v>
      </c>
      <c r="E59" s="2292"/>
      <c r="F59" s="2292"/>
      <c r="G59" s="2292"/>
      <c r="H59" s="2313"/>
      <c r="I59" s="2103"/>
      <c r="J59" s="2129"/>
      <c r="K59" s="1269"/>
      <c r="L59" s="1269"/>
      <c r="M59" s="1312"/>
      <c r="Q59" s="2259"/>
      <c r="R59" s="2259"/>
      <c r="S59" s="1333"/>
      <c r="T59" s="358"/>
      <c r="U59" s="1280"/>
      <c r="V59" s="289" t="s">
        <v>410</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175</v>
      </c>
      <c r="B60" s="1269" t="s">
        <v>176</v>
      </c>
      <c r="C60" s="1269" t="s">
        <v>177</v>
      </c>
      <c r="D60" s="1269" t="s">
        <v>178</v>
      </c>
      <c r="E60" s="2292"/>
      <c r="F60" s="2292"/>
      <c r="G60" s="2292"/>
      <c r="H60" s="2313"/>
      <c r="I60" s="2129"/>
      <c r="J60" s="1269"/>
      <c r="K60" s="1269"/>
      <c r="L60" s="1269"/>
      <c r="M60" s="1312"/>
      <c r="Q60" s="2259"/>
      <c r="R60" s="1333"/>
      <c r="S60" s="1333"/>
      <c r="T60" s="358"/>
      <c r="U60" s="1280"/>
      <c r="V60" s="367" t="s">
        <v>411</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175</v>
      </c>
      <c r="B61" s="1269" t="s">
        <v>176</v>
      </c>
      <c r="C61" s="1269" t="s">
        <v>177</v>
      </c>
      <c r="D61" s="1269" t="s">
        <v>178</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175</v>
      </c>
      <c r="B62" s="1377" t="s">
        <v>176</v>
      </c>
      <c r="C62" s="1377" t="s">
        <v>177</v>
      </c>
      <c r="D62" s="1376"/>
      <c r="E62" s="2292"/>
      <c r="F62" s="2292"/>
      <c r="G62" s="2291"/>
      <c r="H62" s="1376"/>
      <c r="I62" s="1376"/>
      <c r="J62" s="1376"/>
      <c r="K62" s="1376"/>
      <c r="L62" s="1376"/>
      <c r="M62" s="1379"/>
      <c r="N62" s="1380"/>
      <c r="O62" s="1380"/>
      <c r="P62" s="353"/>
      <c r="Q62" s="1318"/>
      <c r="R62" s="1319"/>
      <c r="S62" s="1318"/>
      <c r="T62" s="1318"/>
      <c r="U62" s="1324"/>
      <c r="V62" s="1327" t="s">
        <v>413</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175</v>
      </c>
      <c r="B63" s="1377" t="s">
        <v>176</v>
      </c>
      <c r="C63" s="1376"/>
      <c r="D63" s="1376"/>
      <c r="E63" s="2292"/>
      <c r="F63" s="2291"/>
      <c r="G63" s="1376"/>
      <c r="H63" s="1376"/>
      <c r="I63" s="1376"/>
      <c r="J63" s="1376"/>
      <c r="K63" s="1376"/>
      <c r="L63" s="1376"/>
      <c r="M63" s="1379"/>
      <c r="N63" s="1381"/>
      <c r="O63" s="1381"/>
      <c r="P63" s="353"/>
      <c r="Q63" s="1318"/>
      <c r="R63" s="1319"/>
      <c r="S63" s="1318"/>
      <c r="T63" s="1318"/>
      <c r="U63" s="1324"/>
      <c r="V63" s="1327" t="s">
        <v>414</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175</v>
      </c>
      <c r="B64" s="1377"/>
      <c r="C64" s="1377"/>
      <c r="D64" s="1377"/>
      <c r="E64" s="2291"/>
      <c r="F64" s="1377"/>
      <c r="G64" s="1377"/>
      <c r="H64" s="1377"/>
      <c r="I64" s="1377"/>
      <c r="J64" s="1377"/>
      <c r="K64" s="1377"/>
      <c r="L64" s="1377"/>
      <c r="M64" s="1383"/>
      <c r="N64" s="1381"/>
      <c r="O64" s="1381"/>
      <c r="P64" s="353"/>
      <c r="Q64" s="382"/>
      <c r="R64" s="1346"/>
      <c r="S64" s="382"/>
      <c r="T64" s="382"/>
      <c r="U64" s="1324"/>
      <c r="V64" s="1327" t="s">
        <v>415</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447</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31B04F7-5C98-3855-0C28-EDE1DC9DB3EA}" mc:Ignorable="x14ac xr xr2 xr3">
  <sheetPr>
    <tabColor rgb="FFCCCCFF"/>
  </sheetPr>
  <dimension ref="A1:Q79"/>
  <sheetViews>
    <sheetView topLeftCell="C1" showGridLines="0" zoomScale="90" workbookViewId="0">
      <selection activeCell="I68" sqref="I68"/>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2024</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BEE53DAA-6C2B-FD0A-6338-45CDAF866E5D}"/>
    <hyperlink ref="H17" location="Титульный!H9" display="Как заполнить?" tooltip="Помощь по работе с полями отчётной формы" xr:uid="{CF8D3C98-73DB-DC5D-F5DB-CDE7BD091256}"/>
    <hyperlink ref="H39" location="Титульный!H9" display="Как заполнить?" tooltip="Помощь по работе с полями отчётной формы" xr:uid="{A0CB97D8-D348-3EED-4B48-C5510A2C049E}"/>
    <hyperlink ref="H62" location="Титульный!H9" display="Как заполнить?" tooltip="Помощь по работе с полями отчётной формы" xr:uid="{14DEE608-F7A3-CB73-807B-791021664098}"/>
    <hyperlink ref="F70" r:id="rId4" xr:uid="{EE5E8A37-F0BC-7E78-F3E8-318F6E962A5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CC108-15D8-0AF1-6D88-44C7DFDD886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124</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395</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396</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397</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398</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399</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400</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401</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402</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463</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464</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465</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466</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467</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413</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414</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416</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417</v>
      </c>
      <c r="P23" s="1510"/>
      <c r="Q23" s="1512"/>
      <c r="R23" s="1512"/>
      <c r="Y23" s="1509" t="s">
        <v>419</v>
      </c>
      <c r="AA23" s="1509" t="s">
        <v>420</v>
      </c>
      <c r="AB23" s="1509" t="s">
        <v>468</v>
      </c>
      <c r="AE23" s="1509" t="s">
        <v>469</v>
      </c>
      <c r="AF23" s="1509" t="s">
        <v>468</v>
      </c>
      <c r="AI23" s="1509" t="s">
        <v>470</v>
      </c>
      <c r="AJ23" s="1509" t="s">
        <v>468</v>
      </c>
      <c r="AM23" s="1509" t="s">
        <v>471</v>
      </c>
      <c r="AQ23" s="1509" t="s">
        <v>419</v>
      </c>
      <c r="AS23" s="1509" t="s">
        <v>420</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422</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422</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426</v>
      </c>
      <c r="AB37" s="328"/>
      <c r="AC37" s="328"/>
      <c r="AD37" s="328"/>
      <c r="AE37" s="328"/>
      <c r="AF37" s="328"/>
      <c r="AG37" s="328"/>
      <c r="AH37" s="328"/>
      <c r="AI37" s="328"/>
      <c r="AJ37" s="328"/>
      <c r="AK37" s="328"/>
      <c r="AL37" s="328"/>
      <c r="AM37" s="328"/>
      <c r="AN37" s="328"/>
      <c r="AO37" s="328"/>
      <c r="AP37" s="328"/>
      <c r="AQ37" s="328"/>
      <c r="AR37" s="328"/>
      <c r="AS37" s="280" t="s">
        <v>426</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299</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300</v>
      </c>
      <c r="BA39" s="1157">
        <v>14</v>
      </c>
    </row>
    <row customHeight="1" ht="14.699999999999998">
      <c r="Q40" s="293"/>
      <c r="R40" s="378"/>
      <c r="S40" s="2275" t="s">
        <v>88</v>
      </c>
      <c r="T40" s="2211" t="s">
        <v>472</v>
      </c>
      <c r="U40" s="303"/>
      <c r="V40" s="2277"/>
      <c r="W40" s="2277"/>
      <c r="X40" s="2277"/>
      <c r="Y40" s="2277"/>
      <c r="Z40" s="2278"/>
      <c r="AA40" s="2338" t="s">
        <v>429</v>
      </c>
      <c r="AB40" s="2330" t="s">
        <v>473</v>
      </c>
      <c r="AC40" s="2293"/>
      <c r="AD40" s="2293"/>
      <c r="AE40" s="2331"/>
      <c r="AF40" s="2293" t="s">
        <v>474</v>
      </c>
      <c r="AG40" s="2293"/>
      <c r="AH40" s="2293"/>
      <c r="AI40" s="2331"/>
      <c r="AJ40" s="2330" t="s">
        <v>475</v>
      </c>
      <c r="AK40" s="2293"/>
      <c r="AL40" s="2293"/>
      <c r="AM40" s="2331"/>
      <c r="AN40" s="2330" t="s">
        <v>428</v>
      </c>
      <c r="AO40" s="2293"/>
      <c r="AP40" s="2277"/>
      <c r="AQ40" s="2277"/>
      <c r="AR40" s="2278"/>
      <c r="AS40" s="2279" t="s">
        <v>429</v>
      </c>
      <c r="AT40" s="2282" t="s">
        <v>431</v>
      </c>
      <c r="AU40" s="2129"/>
      <c r="BA40" s="1157">
        <v>14</v>
      </c>
    </row>
    <row customHeight="1" ht="35.699999999999996">
      <c r="Q41" s="293"/>
      <c r="R41" s="378"/>
      <c r="S41" s="2275"/>
      <c r="T41" s="2211"/>
      <c r="U41" s="1033"/>
      <c r="V41" s="2129" t="s">
        <v>476</v>
      </c>
      <c r="W41" s="2129"/>
      <c r="X41" s="2296" t="s">
        <v>435</v>
      </c>
      <c r="Y41" s="2315"/>
      <c r="Z41" s="2316"/>
      <c r="AA41" s="2339"/>
      <c r="AB41" s="2332"/>
      <c r="AC41" s="2333"/>
      <c r="AD41" s="2333"/>
      <c r="AE41" s="2334"/>
      <c r="AF41" s="2333"/>
      <c r="AG41" s="2333"/>
      <c r="AH41" s="2333"/>
      <c r="AI41" s="2334"/>
      <c r="AJ41" s="2332"/>
      <c r="AK41" s="2333"/>
      <c r="AL41" s="2333"/>
      <c r="AM41" s="2333"/>
      <c r="AN41" s="2129" t="s">
        <v>476</v>
      </c>
      <c r="AO41" s="2129"/>
      <c r="AP41" s="2315" t="s">
        <v>435</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136</v>
      </c>
      <c r="C43" s="1372" t="s">
        <v>137</v>
      </c>
      <c r="D43" s="1372" t="s">
        <v>138</v>
      </c>
      <c r="E43" s="1366" t="s">
        <v>436</v>
      </c>
      <c r="F43" s="1366" t="s">
        <v>437</v>
      </c>
      <c r="G43" s="1366" t="s">
        <v>438</v>
      </c>
      <c r="H43" s="1366" t="s">
        <v>439</v>
      </c>
      <c r="I43" s="1366" t="s">
        <v>440</v>
      </c>
      <c r="J43" s="1366" t="s">
        <v>441</v>
      </c>
      <c r="K43" s="1366" t="s">
        <v>442</v>
      </c>
      <c r="L43" s="1366" t="s">
        <v>417</v>
      </c>
      <c r="Q43" s="293"/>
      <c r="R43" s="378"/>
      <c r="S43" s="2275"/>
      <c r="T43" s="2211"/>
      <c r="U43" s="304"/>
      <c r="V43" s="1332" t="s">
        <v>477</v>
      </c>
      <c r="W43" s="1332" t="s">
        <v>478</v>
      </c>
      <c r="X43" s="1340" t="s">
        <v>445</v>
      </c>
      <c r="Y43" s="2272" t="s">
        <v>446</v>
      </c>
      <c r="Z43" s="2273"/>
      <c r="AA43" s="2340"/>
      <c r="AB43" s="2335"/>
      <c r="AC43" s="2336"/>
      <c r="AD43" s="2336"/>
      <c r="AE43" s="2337"/>
      <c r="AF43" s="2336"/>
      <c r="AG43" s="2336"/>
      <c r="AH43" s="2336"/>
      <c r="AI43" s="2337"/>
      <c r="AJ43" s="2335"/>
      <c r="AK43" s="2336"/>
      <c r="AL43" s="2336"/>
      <c r="AM43" s="2337"/>
      <c r="AN43" s="1862" t="s">
        <v>477</v>
      </c>
      <c r="AO43" s="1862" t="s">
        <v>478</v>
      </c>
      <c r="AP43" s="1340" t="s">
        <v>445</v>
      </c>
      <c r="AQ43" s="2272" t="s">
        <v>446</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199</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124</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199</v>
      </c>
      <c r="B46" s="1365" t="s">
        <v>200</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396</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397</v>
      </c>
      <c r="AW46" s="502"/>
      <c r="AX46" s="502" t="str">
        <f>IF(T46="","",T46)</f>
        <v>Территория действия тарифа</v>
      </c>
      <c r="AY46" s="502"/>
      <c r="AZ46" s="502"/>
      <c r="BA46" s="1157">
        <v>21</v>
      </c>
    </row>
    <row customHeight="1" ht="24">
      <c r="A47" s="1365" t="s">
        <v>199</v>
      </c>
      <c r="B47" s="1365" t="s">
        <v>200</v>
      </c>
      <c r="C47" s="1365" t="s">
        <v>201</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398</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399</v>
      </c>
      <c r="AW47" s="502"/>
      <c r="AX47" s="502" t="str">
        <f>IF(T47="","",T47)</f>
        <v>Наименование системы теплоснабжения </v>
      </c>
      <c r="AY47" s="502"/>
      <c r="AZ47" s="502"/>
      <c r="BA47" s="1157">
        <v>23</v>
      </c>
    </row>
    <row customHeight="1" ht="21">
      <c r="A48" s="1365" t="s">
        <v>199</v>
      </c>
      <c r="B48" s="1365" t="s">
        <v>200</v>
      </c>
      <c r="C48" s="1365" t="s">
        <v>201</v>
      </c>
      <c r="D48" s="1365" t="s">
        <v>202</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400</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401</v>
      </c>
      <c r="AW48" s="502"/>
      <c r="AX48" s="502" t="str">
        <f>IF(T48="","",T48)</f>
        <v>Источник тепловой энергии  </v>
      </c>
      <c r="AY48" s="502"/>
      <c r="AZ48" s="502"/>
      <c r="BA48" s="1157">
        <v>20</v>
      </c>
    </row>
    <row s="1644" customFormat="1" customHeight="1" ht="1.05">
      <c r="A49" s="1345" t="s">
        <v>199</v>
      </c>
      <c r="B49" s="1345" t="s">
        <v>200</v>
      </c>
      <c r="C49" s="1345" t="s">
        <v>201</v>
      </c>
      <c r="D49" s="1345" t="s">
        <v>202</v>
      </c>
      <c r="E49" s="2261"/>
      <c r="F49" s="2261"/>
      <c r="G49" s="2261"/>
      <c r="H49" s="2261"/>
      <c r="I49" s="2258" t="str">
        <f>S48&amp;".1"</f>
        <v>....1</v>
      </c>
      <c r="J49" s="1345"/>
      <c r="K49" s="1345"/>
      <c r="L49" s="1348" t="s">
        <v>402</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199</v>
      </c>
      <c r="B50" s="1345" t="s">
        <v>200</v>
      </c>
      <c r="C50" s="1345" t="s">
        <v>201</v>
      </c>
      <c r="D50" s="1345" t="s">
        <v>202</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199</v>
      </c>
      <c r="B51" s="1365" t="s">
        <v>200</v>
      </c>
      <c r="C51" s="1365" t="s">
        <v>201</v>
      </c>
      <c r="D51" s="1365" t="s">
        <v>202</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479</v>
      </c>
      <c r="AV51" s="513">
        <f>STRCHECKDATE(V54:AT54)</f>
      </c>
      <c r="AW51" s="502"/>
      <c r="AX51" s="502" t="str">
        <f>IF(T51="","",T51)</f>
        <v/>
      </c>
      <c r="AY51" s="502"/>
      <c r="AZ51" s="502"/>
      <c r="BA51" s="1157">
        <v>21</v>
      </c>
    </row>
    <row customHeight="1" ht="11.549999999999999">
      <c r="A52" s="1365" t="s">
        <v>199</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464</v>
      </c>
      <c r="AN52" s="1395"/>
      <c r="AO52" s="1498"/>
      <c r="AP52" s="1395"/>
      <c r="AQ52" s="1395"/>
      <c r="AR52" s="1395"/>
      <c r="AS52" s="1395"/>
      <c r="AT52" s="1392"/>
      <c r="AU52" s="2256"/>
      <c r="AW52" s="502"/>
      <c r="AX52" s="502"/>
      <c r="AY52" s="502"/>
      <c r="AZ52" s="502"/>
      <c r="BA52" s="1157">
        <v>11</v>
      </c>
    </row>
    <row customHeight="1" ht="11.549999999999999">
      <c r="A53" s="1365" t="s">
        <v>199</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465</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199</v>
      </c>
      <c r="B54" s="1365" t="s">
        <v>200</v>
      </c>
      <c r="C54" s="1365" t="s">
        <v>201</v>
      </c>
      <c r="D54" s="1365" t="s">
        <v>202</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466</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199</v>
      </c>
      <c r="B55" s="1365" t="s">
        <v>200</v>
      </c>
      <c r="C55" s="1365" t="s">
        <v>201</v>
      </c>
      <c r="D55" s="1365" t="s">
        <v>202</v>
      </c>
      <c r="E55" s="2261"/>
      <c r="F55" s="2261"/>
      <c r="G55" s="2261"/>
      <c r="H55" s="2261"/>
      <c r="I55" s="2288"/>
      <c r="J55" s="2258"/>
      <c r="K55" s="1365"/>
      <c r="L55" s="1366"/>
      <c r="P55" s="2259"/>
      <c r="Q55" s="2259"/>
      <c r="R55" s="358"/>
      <c r="S55" s="1280"/>
      <c r="T55" s="289" t="s">
        <v>467</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199</v>
      </c>
      <c r="B56" s="1345" t="s">
        <v>200</v>
      </c>
      <c r="C56" s="1345" t="s">
        <v>201</v>
      </c>
      <c r="D56" s="1345" t="s">
        <v>202</v>
      </c>
      <c r="E56" s="2261"/>
      <c r="F56" s="2261"/>
      <c r="G56" s="2261"/>
      <c r="H56" s="2261"/>
      <c r="I56" s="2258"/>
      <c r="J56" s="1345"/>
      <c r="K56" s="1345"/>
      <c r="L56" s="1348"/>
      <c r="M56" s="512"/>
      <c r="N56" s="512"/>
      <c r="O56" s="512"/>
      <c r="P56" s="2259"/>
      <c r="Q56" s="1333"/>
      <c r="R56" s="358"/>
      <c r="S56" s="1388"/>
      <c r="T56" s="1389" t="s">
        <v>411</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199</v>
      </c>
      <c r="B57" s="1345" t="s">
        <v>200</v>
      </c>
      <c r="C57" s="1345" t="s">
        <v>201</v>
      </c>
      <c r="D57" s="1345" t="s">
        <v>202</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199</v>
      </c>
      <c r="B58" s="1345" t="s">
        <v>200</v>
      </c>
      <c r="C58" s="1345" t="s">
        <v>201</v>
      </c>
      <c r="D58" s="1316"/>
      <c r="E58" s="2261"/>
      <c r="F58" s="2261"/>
      <c r="G58" s="2260"/>
      <c r="H58" s="1316"/>
      <c r="I58" s="1316"/>
      <c r="J58" s="1316"/>
      <c r="K58" s="1316"/>
      <c r="L58" s="1341"/>
      <c r="M58" s="1317"/>
      <c r="N58" s="1317"/>
      <c r="P58" s="1318"/>
      <c r="Q58" s="1319"/>
      <c r="R58" s="1318"/>
      <c r="S58" s="1324"/>
      <c r="T58" s="1327" t="s">
        <v>413</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199</v>
      </c>
      <c r="B59" s="1345" t="s">
        <v>200</v>
      </c>
      <c r="C59" s="1316"/>
      <c r="D59" s="1316"/>
      <c r="E59" s="2261"/>
      <c r="F59" s="2260"/>
      <c r="G59" s="1316"/>
      <c r="H59" s="1316"/>
      <c r="I59" s="1316"/>
      <c r="J59" s="1316"/>
      <c r="K59" s="1316"/>
      <c r="L59" s="1341"/>
      <c r="M59" s="1323"/>
      <c r="N59" s="1323"/>
      <c r="P59" s="1318"/>
      <c r="Q59" s="1319"/>
      <c r="R59" s="1318"/>
      <c r="S59" s="1324"/>
      <c r="T59" s="1327" t="s">
        <v>414</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199</v>
      </c>
      <c r="B60" s="1345"/>
      <c r="C60" s="1345"/>
      <c r="D60" s="1345"/>
      <c r="E60" s="2261"/>
      <c r="F60" s="1345"/>
      <c r="G60" s="1345"/>
      <c r="H60" s="1345"/>
      <c r="I60" s="1345"/>
      <c r="J60" s="1345"/>
      <c r="K60" s="1345"/>
      <c r="L60" s="1348"/>
      <c r="M60" s="1323"/>
      <c r="N60" s="1323"/>
      <c r="O60" s="520"/>
      <c r="P60" s="382"/>
      <c r="Q60" s="1346"/>
      <c r="R60" s="382"/>
      <c r="S60" s="1324"/>
      <c r="T60" s="1327" t="s">
        <v>415</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199</v>
      </c>
      <c r="B61" s="1345"/>
      <c r="C61" s="1345"/>
      <c r="D61" s="1345"/>
      <c r="E61" s="2260"/>
      <c r="F61" s="1345"/>
      <c r="G61" s="1345"/>
      <c r="H61" s="1345"/>
      <c r="I61" s="1345"/>
      <c r="J61" s="1345"/>
      <c r="K61" s="1345"/>
      <c r="L61" s="1348"/>
      <c r="M61" s="1323"/>
      <c r="N61" s="1323"/>
      <c r="O61" s="520"/>
      <c r="P61" s="382"/>
      <c r="Q61" s="1346"/>
      <c r="R61" s="382"/>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43F1C8-2A08-0C15-C69D-76CE4C255F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27">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354" t="s">
        <v>488</v>
      </c>
      <c r="W38" s="2264" t="s">
        <v>434</v>
      </c>
      <c r="X38" s="2265"/>
      <c r="Y38" s="2264" t="s">
        <v>435</v>
      </c>
      <c r="Z38" s="2271"/>
      <c r="AA38" s="2265"/>
      <c r="AB38" s="2280"/>
      <c r="AC38" s="13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354" t="s">
        <v>491</v>
      </c>
      <c r="W39" s="1224" t="s">
        <v>492</v>
      </c>
      <c r="X39" s="1224" t="s">
        <v>493</v>
      </c>
      <c r="Y39" s="1359" t="s">
        <v>445</v>
      </c>
      <c r="Z39" s="2272" t="s">
        <v>446</v>
      </c>
      <c r="AA39" s="2273"/>
      <c r="AB39" s="2281"/>
      <c r="AC39" s="1354" t="s">
        <v>491</v>
      </c>
      <c r="AD39" s="1224" t="s">
        <v>492</v>
      </c>
      <c r="AE39" s="1224" t="s">
        <v>493</v>
      </c>
      <c r="AF39" s="1359" t="s">
        <v>445</v>
      </c>
      <c r="AG39" s="2272" t="s">
        <v>446</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225</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225</v>
      </c>
      <c r="B42" s="1365" t="s">
        <v>226</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225</v>
      </c>
      <c r="B43" s="1365" t="s">
        <v>226</v>
      </c>
      <c r="C43" s="1365" t="s">
        <v>227</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225</v>
      </c>
      <c r="B44" s="1365" t="s">
        <v>226</v>
      </c>
      <c r="C44" s="1365" t="s">
        <v>227</v>
      </c>
      <c r="D44" s="1365" t="s">
        <v>494</v>
      </c>
      <c r="E44" s="2261"/>
      <c r="F44" s="2261"/>
      <c r="G44" s="2261"/>
      <c r="H44" s="2261"/>
      <c r="I44" s="2258" t="str">
        <f>S43&amp;".1"</f>
        <v>...1</v>
      </c>
      <c r="J44" s="1365"/>
      <c r="K44" s="1365"/>
      <c r="L44" s="1366"/>
      <c r="P44" s="2259">
        <v>1</v>
      </c>
      <c r="Q44" s="1356"/>
      <c r="R44" s="358"/>
      <c r="S44" s="1360"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225</v>
      </c>
      <c r="B45" s="1365" t="s">
        <v>226</v>
      </c>
      <c r="C45" s="1365" t="s">
        <v>227</v>
      </c>
      <c r="D45" s="1365" t="s">
        <v>494</v>
      </c>
      <c r="E45" s="2261"/>
      <c r="F45" s="2261"/>
      <c r="G45" s="2261"/>
      <c r="H45" s="2261"/>
      <c r="I45" s="2288"/>
      <c r="J45" s="2258" t="str">
        <f>I44&amp;".1"</f>
        <v>...1.1</v>
      </c>
      <c r="K45" s="1365"/>
      <c r="L45" s="1366" t="s">
        <v>405</v>
      </c>
      <c r="P45" s="2259"/>
      <c r="Q45" s="2259">
        <v>1</v>
      </c>
      <c r="R45" s="359"/>
      <c r="S45" s="1360"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225</v>
      </c>
      <c r="B46" s="1365" t="s">
        <v>226</v>
      </c>
      <c r="C46" s="1365" t="s">
        <v>227</v>
      </c>
      <c r="D46" s="1365" t="s">
        <v>494</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225</v>
      </c>
      <c r="B47" s="1365" t="s">
        <v>226</v>
      </c>
      <c r="C47" s="1365" t="s">
        <v>227</v>
      </c>
      <c r="D47" s="1365" t="s">
        <v>494</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225</v>
      </c>
      <c r="B48" s="1365" t="s">
        <v>226</v>
      </c>
      <c r="C48" s="1365" t="s">
        <v>227</v>
      </c>
      <c r="D48" s="1365" t="s">
        <v>494</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225</v>
      </c>
      <c r="B49" s="1365" t="s">
        <v>226</v>
      </c>
      <c r="C49" s="1365" t="s">
        <v>227</v>
      </c>
      <c r="D49" s="1365" t="s">
        <v>494</v>
      </c>
      <c r="E49" s="2261"/>
      <c r="F49" s="2261"/>
      <c r="G49" s="2261"/>
      <c r="H49" s="2261"/>
      <c r="I49" s="2258"/>
      <c r="J49" s="1365"/>
      <c r="K49" s="1365"/>
      <c r="L49" s="1366"/>
      <c r="P49" s="2259"/>
      <c r="Q49" s="1356"/>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225</v>
      </c>
      <c r="B50" s="1365" t="s">
        <v>226</v>
      </c>
      <c r="C50" s="1365" t="s">
        <v>227</v>
      </c>
      <c r="D50" s="1365" t="s">
        <v>494</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225</v>
      </c>
      <c r="B51" s="1345" t="s">
        <v>226</v>
      </c>
      <c r="C51" s="1316"/>
      <c r="D51" s="1316"/>
      <c r="E51" s="2261"/>
      <c r="F51" s="2260"/>
      <c r="G51" s="1316"/>
      <c r="H51" s="1316"/>
      <c r="I51" s="1316"/>
      <c r="J51" s="1316"/>
      <c r="K51" s="1316"/>
      <c r="L51" s="1428"/>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860D8-E4BB-3B88-0985-8078892E3FE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230</v>
      </c>
      <c r="B42" s="1365" t="s">
        <v>231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230</v>
      </c>
      <c r="B43" s="1365" t="s">
        <v>231</v>
      </c>
      <c r="C43" s="1365" t="s">
        <v>232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230</v>
      </c>
      <c r="B44" s="1365" t="s">
        <v>231</v>
      </c>
      <c r="C44" s="1365" t="s">
        <v>232</v>
      </c>
      <c r="D44" s="1365" t="s">
        <v>495</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230</v>
      </c>
      <c r="B45" s="1365" t="s">
        <v>231</v>
      </c>
      <c r="C45" s="1365" t="s">
        <v>232</v>
      </c>
      <c r="D45" s="1365" t="s">
        <v>495</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230</v>
      </c>
      <c r="B46" s="1365" t="s">
        <v>231</v>
      </c>
      <c r="C46" s="1365" t="s">
        <v>232</v>
      </c>
      <c r="D46" s="1365" t="s">
        <v>495</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230</v>
      </c>
      <c r="B47" s="1365" t="s">
        <v>231</v>
      </c>
      <c r="C47" s="1365" t="s">
        <v>232</v>
      </c>
      <c r="D47" s="1365" t="s">
        <v>495</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230</v>
      </c>
      <c r="B48" s="1365" t="s">
        <v>231</v>
      </c>
      <c r="C48" s="1365" t="s">
        <v>232</v>
      </c>
      <c r="D48" s="1365" t="s">
        <v>495</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230</v>
      </c>
      <c r="B49" s="1365" t="s">
        <v>231</v>
      </c>
      <c r="C49" s="1365" t="s">
        <v>232</v>
      </c>
      <c r="D49" s="1365" t="s">
        <v>495</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230</v>
      </c>
      <c r="B50" s="1365" t="s">
        <v>231</v>
      </c>
      <c r="C50" s="1365" t="s">
        <v>232</v>
      </c>
      <c r="D50" s="1365" t="s">
        <v>495</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230</v>
      </c>
      <c r="B51" s="1345" t="s">
        <v>231</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993A8-6A95-8E53-A2EE-4BF72AA4C6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235</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235</v>
      </c>
      <c r="B42" s="1365" t="s">
        <v>236</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235</v>
      </c>
      <c r="B43" s="1365" t="s">
        <v>236</v>
      </c>
      <c r="C43" s="1365" t="s">
        <v>237</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235</v>
      </c>
      <c r="B44" s="1365" t="s">
        <v>236</v>
      </c>
      <c r="C44" s="1365" t="s">
        <v>237</v>
      </c>
      <c r="D44" s="1365" t="s">
        <v>496</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235</v>
      </c>
      <c r="B45" s="1365" t="s">
        <v>236</v>
      </c>
      <c r="C45" s="1365" t="s">
        <v>237</v>
      </c>
      <c r="D45" s="1365" t="s">
        <v>496</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235</v>
      </c>
      <c r="B46" s="1365" t="s">
        <v>236</v>
      </c>
      <c r="C46" s="1365" t="s">
        <v>237</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235</v>
      </c>
      <c r="B47" s="1365" t="s">
        <v>236</v>
      </c>
      <c r="C47" s="1365" t="s">
        <v>237</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235</v>
      </c>
      <c r="B48" s="1365" t="s">
        <v>236</v>
      </c>
      <c r="C48" s="1365" t="s">
        <v>237</v>
      </c>
      <c r="D48" s="1365" t="s">
        <v>496</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235</v>
      </c>
      <c r="B49" s="1365" t="s">
        <v>236</v>
      </c>
      <c r="C49" s="1365" t="s">
        <v>237</v>
      </c>
      <c r="D49" s="1365" t="s">
        <v>496</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235</v>
      </c>
      <c r="B50" s="1365" t="s">
        <v>236</v>
      </c>
      <c r="C50" s="1365" t="s">
        <v>237</v>
      </c>
      <c r="D50" s="1365" t="s">
        <v>496</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235</v>
      </c>
      <c r="B51" s="1345" t="s">
        <v>236</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2D9F68-2A38-6F05-E8C6-8DF50F85A3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240</v>
      </c>
      <c r="B42" s="1365" t="s">
        <v>241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240</v>
      </c>
      <c r="B43" s="1365" t="s">
        <v>241</v>
      </c>
      <c r="C43" s="1365" t="s">
        <v>242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240</v>
      </c>
      <c r="B44" s="1365" t="s">
        <v>241</v>
      </c>
      <c r="C44" s="1365" t="s">
        <v>242</v>
      </c>
      <c r="D44" s="1365" t="s">
        <v>497</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240</v>
      </c>
      <c r="B45" s="1365" t="s">
        <v>241</v>
      </c>
      <c r="C45" s="1365" t="s">
        <v>242</v>
      </c>
      <c r="D45" s="1365" t="s">
        <v>497</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240</v>
      </c>
      <c r="B46" s="1365" t="s">
        <v>241</v>
      </c>
      <c r="C46" s="1365" t="s">
        <v>242</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240</v>
      </c>
      <c r="B47" s="1365" t="s">
        <v>241</v>
      </c>
      <c r="C47" s="1365" t="s">
        <v>242</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240</v>
      </c>
      <c r="B48" s="1365" t="s">
        <v>241</v>
      </c>
      <c r="C48" s="1365" t="s">
        <v>242</v>
      </c>
      <c r="D48" s="1365" t="s">
        <v>497</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240</v>
      </c>
      <c r="B49" s="1365" t="s">
        <v>241</v>
      </c>
      <c r="C49" s="1365" t="s">
        <v>242</v>
      </c>
      <c r="D49" s="1365" t="s">
        <v>497</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240</v>
      </c>
      <c r="B50" s="1365" t="s">
        <v>241</v>
      </c>
      <c r="C50" s="1365" t="s">
        <v>242</v>
      </c>
      <c r="D50" s="1365" t="s">
        <v>497</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240</v>
      </c>
      <c r="B51" s="1345" t="s">
        <v>241</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FC31DD-91E8-6426-DC88-786E81C329E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124</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395</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396</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397</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398</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399</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400</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401</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402</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463</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467</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414</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415</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416</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417</v>
      </c>
      <c r="P20" s="1510"/>
      <c r="Q20" s="1512"/>
      <c r="R20" s="1512"/>
      <c r="Y20" s="1509" t="s">
        <v>419</v>
      </c>
      <c r="AA20" s="1509" t="s">
        <v>420</v>
      </c>
      <c r="AC20" s="1509" t="s">
        <v>469</v>
      </c>
      <c r="AG20" s="1509" t="s">
        <v>419</v>
      </c>
      <c r="AI20" s="1509" t="s">
        <v>420</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422</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423</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422</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423</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426</v>
      </c>
      <c r="AB34" s="1644"/>
      <c r="AC34" s="1637"/>
      <c r="AD34" s="1637"/>
      <c r="AE34" s="1637"/>
      <c r="AF34" s="1637"/>
      <c r="AG34" s="1637"/>
      <c r="AH34" s="1637"/>
      <c r="AI34" s="1644" t="s">
        <v>426</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299</v>
      </c>
      <c r="T36" s="2129"/>
      <c r="U36" s="2129"/>
      <c r="V36" s="2129"/>
      <c r="W36" s="2129"/>
      <c r="X36" s="2129"/>
      <c r="Y36" s="2129"/>
      <c r="Z36" s="2129"/>
      <c r="AA36" s="2177"/>
      <c r="AB36" s="2177"/>
      <c r="AC36" s="2177"/>
      <c r="AD36" s="2129"/>
      <c r="AE36" s="2129"/>
      <c r="AF36" s="2129"/>
      <c r="AG36" s="2129"/>
      <c r="AH36" s="2129"/>
      <c r="AI36" s="2129"/>
      <c r="AJ36" s="2129"/>
      <c r="AK36" s="2129" t="s">
        <v>300</v>
      </c>
      <c r="AQ36" s="1633">
        <v>14</v>
      </c>
    </row>
    <row customHeight="1" ht="14.699999999999998">
      <c r="Q37" s="293"/>
      <c r="R37" s="378"/>
      <c r="S37" s="2275" t="s">
        <v>88</v>
      </c>
      <c r="T37" s="2211" t="s">
        <v>498</v>
      </c>
      <c r="U37" s="339"/>
      <c r="V37" s="2277"/>
      <c r="W37" s="2277"/>
      <c r="X37" s="2277"/>
      <c r="Y37" s="2277"/>
      <c r="Z37" s="2277"/>
      <c r="AA37" s="2211" t="s">
        <v>429</v>
      </c>
      <c r="AB37" s="2210" t="s">
        <v>499</v>
      </c>
      <c r="AC37" s="2210" t="s">
        <v>473</v>
      </c>
      <c r="AD37" s="2293" t="s">
        <v>428</v>
      </c>
      <c r="AE37" s="2293"/>
      <c r="AF37" s="2277"/>
      <c r="AG37" s="2277"/>
      <c r="AH37" s="2278"/>
      <c r="AI37" s="2279" t="s">
        <v>429</v>
      </c>
      <c r="AJ37" s="2282" t="s">
        <v>431</v>
      </c>
      <c r="AK37" s="2129"/>
      <c r="AQ37" s="1633">
        <v>14</v>
      </c>
    </row>
    <row customHeight="1" ht="35.699999999999996">
      <c r="Q38" s="293"/>
      <c r="R38" s="378"/>
      <c r="S38" s="2275"/>
      <c r="T38" s="2211"/>
      <c r="U38" s="1033"/>
      <c r="V38" s="2105" t="s">
        <v>476</v>
      </c>
      <c r="W38" s="2129"/>
      <c r="X38" s="2296" t="s">
        <v>435</v>
      </c>
      <c r="Y38" s="2315"/>
      <c r="Z38" s="2315"/>
      <c r="AA38" s="2211"/>
      <c r="AB38" s="2210"/>
      <c r="AC38" s="2210"/>
      <c r="AD38" s="2105" t="s">
        <v>476</v>
      </c>
      <c r="AE38" s="2129"/>
      <c r="AF38" s="2315" t="s">
        <v>435</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136</v>
      </c>
      <c r="C40" s="1268" t="s">
        <v>137</v>
      </c>
      <c r="D40" s="1268" t="s">
        <v>138</v>
      </c>
      <c r="E40" s="1312" t="s">
        <v>436</v>
      </c>
      <c r="F40" s="1312" t="s">
        <v>437</v>
      </c>
      <c r="G40" s="1312" t="s">
        <v>438</v>
      </c>
      <c r="H40" s="1312" t="s">
        <v>439</v>
      </c>
      <c r="I40" s="1312" t="s">
        <v>440</v>
      </c>
      <c r="J40" s="1312" t="s">
        <v>441</v>
      </c>
      <c r="K40" s="1312" t="s">
        <v>442</v>
      </c>
      <c r="L40" s="1312" t="s">
        <v>417</v>
      </c>
      <c r="Q40" s="293"/>
      <c r="R40" s="378"/>
      <c r="S40" s="2275"/>
      <c r="T40" s="2211"/>
      <c r="U40" s="304"/>
      <c r="V40" s="1952" t="s">
        <v>477</v>
      </c>
      <c r="W40" s="1952" t="s">
        <v>478</v>
      </c>
      <c r="X40" s="1940" t="s">
        <v>445</v>
      </c>
      <c r="Y40" s="2272" t="s">
        <v>446</v>
      </c>
      <c r="Z40" s="2322"/>
      <c r="AA40" s="2211"/>
      <c r="AB40" s="2210"/>
      <c r="AC40" s="2210"/>
      <c r="AD40" s="1970" t="s">
        <v>477</v>
      </c>
      <c r="AE40" s="1961" t="s">
        <v>478</v>
      </c>
      <c r="AF40" s="1940" t="s">
        <v>445</v>
      </c>
      <c r="AG40" s="2272" t="s">
        <v>446</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205</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124</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205</v>
      </c>
      <c r="B43" s="1269" t="s">
        <v>206</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396</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397</v>
      </c>
      <c r="AM43" s="1626"/>
      <c r="AN43" s="1626" t="str">
        <f>IF(T43="","",T43)</f>
        <v>Территория действия тарифа</v>
      </c>
      <c r="AO43" s="1626"/>
      <c r="AP43" s="1626"/>
      <c r="AQ43" s="1633">
        <v>21</v>
      </c>
    </row>
    <row customHeight="1" ht="24">
      <c r="A44" s="1269" t="s">
        <v>205</v>
      </c>
      <c r="B44" s="1269" t="s">
        <v>206</v>
      </c>
      <c r="C44" s="1269" t="s">
        <v>207</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398</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399</v>
      </c>
      <c r="AM44" s="1626"/>
      <c r="AN44" s="1626" t="str">
        <f>IF(T44="","",T44)</f>
        <v>Наименование системы теплоснабжения </v>
      </c>
      <c r="AO44" s="1626"/>
      <c r="AP44" s="1626"/>
      <c r="AQ44" s="1633">
        <v>23</v>
      </c>
    </row>
    <row customHeight="1" ht="22.049999999999997">
      <c r="A45" s="1269" t="s">
        <v>205</v>
      </c>
      <c r="B45" s="1269" t="s">
        <v>206</v>
      </c>
      <c r="C45" s="1269" t="s">
        <v>207</v>
      </c>
      <c r="D45" s="1269" t="s">
        <v>208</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400</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401</v>
      </c>
      <c r="AM45" s="1626"/>
      <c r="AN45" s="1626" t="str">
        <f>IF(T45="","",T45)</f>
        <v>Источник тепловой энергии  </v>
      </c>
      <c r="AO45" s="1626"/>
      <c r="AP45" s="1626"/>
      <c r="AQ45" s="1633">
        <v>21</v>
      </c>
    </row>
    <row s="1644" customFormat="1" customHeight="1" ht="0">
      <c r="A46" s="1377" t="s">
        <v>205</v>
      </c>
      <c r="B46" s="1377" t="s">
        <v>206</v>
      </c>
      <c r="C46" s="1377" t="s">
        <v>207</v>
      </c>
      <c r="D46" s="1377" t="s">
        <v>208</v>
      </c>
      <c r="E46" s="2292"/>
      <c r="F46" s="2292"/>
      <c r="G46" s="2292"/>
      <c r="H46" s="2292"/>
      <c r="I46" s="2129" t="str">
        <f>S45&amp;".1"</f>
        <v>....1</v>
      </c>
      <c r="J46" s="1377"/>
      <c r="K46" s="1377"/>
      <c r="L46" s="1383" t="s">
        <v>402</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205</v>
      </c>
      <c r="B47" s="1377" t="s">
        <v>206</v>
      </c>
      <c r="C47" s="1377" t="s">
        <v>207</v>
      </c>
      <c r="D47" s="1377" t="s">
        <v>208</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205</v>
      </c>
      <c r="B48" s="1269" t="s">
        <v>206</v>
      </c>
      <c r="C48" s="1269" t="s">
        <v>207</v>
      </c>
      <c r="D48" s="1269" t="s">
        <v>208</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479</v>
      </c>
      <c r="AL48" s="1638">
        <f>STRCHECKDATE(#REF!)</f>
      </c>
      <c r="AM48" s="1626"/>
      <c r="AN48" s="1626" t="str">
        <f>IF(T48="","",T48)</f>
        <v/>
      </c>
      <c r="AO48" s="1626"/>
      <c r="AP48" s="1626"/>
      <c r="AQ48" s="1633">
        <v>21</v>
      </c>
    </row>
    <row customHeight="1" ht="11.549999999999999">
      <c r="A49" s="1269" t="s">
        <v>205</v>
      </c>
      <c r="B49" s="1269" t="s">
        <v>206</v>
      </c>
      <c r="C49" s="1269" t="s">
        <v>207</v>
      </c>
      <c r="D49" s="1269" t="s">
        <v>208</v>
      </c>
      <c r="E49" s="2292"/>
      <c r="F49" s="2292"/>
      <c r="G49" s="2292"/>
      <c r="H49" s="2292"/>
      <c r="I49" s="2103"/>
      <c r="J49" s="2129"/>
      <c r="K49" s="1269"/>
      <c r="L49" s="1312"/>
      <c r="P49" s="2259"/>
      <c r="Q49" s="2259"/>
      <c r="R49" s="358"/>
      <c r="S49" s="1280"/>
      <c r="T49" s="289" t="s">
        <v>467</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205</v>
      </c>
      <c r="B50" s="1377" t="s">
        <v>206</v>
      </c>
      <c r="C50" s="1377" t="s">
        <v>207</v>
      </c>
      <c r="D50" s="1377" t="s">
        <v>208</v>
      </c>
      <c r="E50" s="2292"/>
      <c r="F50" s="2292"/>
      <c r="G50" s="2292"/>
      <c r="H50" s="2292"/>
      <c r="I50" s="2129"/>
      <c r="J50" s="1377"/>
      <c r="K50" s="1377"/>
      <c r="L50" s="1383"/>
      <c r="M50" s="1248"/>
      <c r="N50" s="1248"/>
      <c r="O50" s="1248"/>
      <c r="P50" s="2259"/>
      <c r="Q50" s="1956"/>
      <c r="R50" s="358"/>
      <c r="S50" s="1388"/>
      <c r="T50" s="1389" t="s">
        <v>411</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205</v>
      </c>
      <c r="B51" s="1377" t="s">
        <v>206</v>
      </c>
      <c r="C51" s="1377" t="s">
        <v>207</v>
      </c>
      <c r="D51" s="1377" t="s">
        <v>208</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205</v>
      </c>
      <c r="B52" s="1377" t="s">
        <v>206</v>
      </c>
      <c r="C52" s="1377" t="s">
        <v>207</v>
      </c>
      <c r="D52" s="1376"/>
      <c r="E52" s="2292"/>
      <c r="F52" s="2292"/>
      <c r="G52" s="2291"/>
      <c r="H52" s="1376"/>
      <c r="I52" s="1376"/>
      <c r="J52" s="1376"/>
      <c r="K52" s="1376"/>
      <c r="L52" s="1379"/>
      <c r="M52" s="1380"/>
      <c r="N52" s="1380"/>
      <c r="O52" s="353"/>
      <c r="P52" s="1318"/>
      <c r="Q52" s="1319"/>
      <c r="R52" s="1318"/>
      <c r="S52" s="1324"/>
      <c r="T52" s="1327" t="s">
        <v>413</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205</v>
      </c>
      <c r="B53" s="1377" t="s">
        <v>206</v>
      </c>
      <c r="C53" s="1376"/>
      <c r="D53" s="1376"/>
      <c r="E53" s="2292"/>
      <c r="F53" s="2291"/>
      <c r="G53" s="1376"/>
      <c r="H53" s="1376"/>
      <c r="I53" s="1376"/>
      <c r="J53" s="1376"/>
      <c r="K53" s="1376"/>
      <c r="L53" s="1379"/>
      <c r="M53" s="1381"/>
      <c r="N53" s="1381"/>
      <c r="O53" s="353"/>
      <c r="P53" s="1318"/>
      <c r="Q53" s="1319"/>
      <c r="R53" s="1318"/>
      <c r="S53" s="1324"/>
      <c r="T53" s="1327" t="s">
        <v>414</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205</v>
      </c>
      <c r="B54" s="1377"/>
      <c r="C54" s="1377"/>
      <c r="D54" s="1377"/>
      <c r="E54" s="2292"/>
      <c r="F54" s="1377"/>
      <c r="G54" s="1377"/>
      <c r="H54" s="1377"/>
      <c r="I54" s="1377"/>
      <c r="J54" s="1377"/>
      <c r="K54" s="1377"/>
      <c r="L54" s="1383"/>
      <c r="M54" s="1381"/>
      <c r="N54" s="1381"/>
      <c r="O54" s="353"/>
      <c r="P54" s="382"/>
      <c r="Q54" s="1346"/>
      <c r="R54" s="382"/>
      <c r="S54" s="1324"/>
      <c r="T54" s="1327" t="s">
        <v>415</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205</v>
      </c>
      <c r="B55" s="1377"/>
      <c r="C55" s="1377"/>
      <c r="D55" s="1377"/>
      <c r="E55" s="2291"/>
      <c r="F55" s="1377"/>
      <c r="G55" s="1377"/>
      <c r="H55" s="1377"/>
      <c r="I55" s="1377"/>
      <c r="J55" s="1377"/>
      <c r="K55" s="1377"/>
      <c r="L55" s="1383"/>
      <c r="M55" s="1381"/>
      <c r="N55" s="1381"/>
      <c r="O55" s="353"/>
      <c r="P55" s="382"/>
      <c r="Q55" s="1346"/>
      <c r="R55" s="382"/>
      <c r="S55" s="1324"/>
      <c r="T55" s="1327" t="s">
        <v>415</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447</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EB9B98-9AE8-E688-0FE8-67E66AA911B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481</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50" t="s">
        <v>477</v>
      </c>
      <c r="W44" s="1450" t="s">
        <v>478</v>
      </c>
      <c r="X44" s="1450" t="s">
        <v>477</v>
      </c>
      <c r="Y44" s="1450" t="s">
        <v>478</v>
      </c>
      <c r="Z44" s="1457"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50" t="s">
        <v>477</v>
      </c>
      <c r="AU44" s="1450" t="s">
        <v>478</v>
      </c>
      <c r="AV44" s="1450" t="s">
        <v>477</v>
      </c>
      <c r="AW44" s="1450" t="s">
        <v>478</v>
      </c>
      <c r="AX44" s="1457" t="s">
        <v>445</v>
      </c>
      <c r="AY44" s="2272" t="s">
        <v>446</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245</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245</v>
      </c>
      <c r="B47" s="1365" t="s">
        <v>246</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43.050000000000004">
      <c r="A48" s="1365" t="s">
        <v>245</v>
      </c>
      <c r="B48" s="1365" t="s">
        <v>246</v>
      </c>
      <c r="C48" s="1365" t="s">
        <v>247</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481</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245</v>
      </c>
      <c r="B49" s="1345" t="s">
        <v>246</v>
      </c>
      <c r="C49" s="1345" t="s">
        <v>247</v>
      </c>
      <c r="D49" s="1345" t="s">
        <v>514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245</v>
      </c>
      <c r="B50" s="1345" t="s">
        <v>246</v>
      </c>
      <c r="C50" s="1345" t="s">
        <v>247</v>
      </c>
      <c r="D50" s="1345" t="s">
        <v>514</v>
      </c>
      <c r="E50" s="2261"/>
      <c r="F50" s="2261"/>
      <c r="G50" s="2261"/>
      <c r="H50" s="2261"/>
      <c r="I50" s="2258" t="str">
        <f>S49&amp;".1"</f>
        <v>.1</v>
      </c>
      <c r="J50" s="1345"/>
      <c r="K50" s="1345"/>
      <c r="L50" s="1348" t="s">
        <v>402</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245</v>
      </c>
      <c r="B51" s="1345" t="s">
        <v>246</v>
      </c>
      <c r="C51" s="1345" t="s">
        <v>247</v>
      </c>
      <c r="D51" s="1345" t="s">
        <v>514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245</v>
      </c>
      <c r="B52" s="1365" t="s">
        <v>246</v>
      </c>
      <c r="C52" s="1365" t="s">
        <v>247</v>
      </c>
      <c r="D52" s="1365" t="s">
        <v>514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245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245</v>
      </c>
      <c r="B56" s="1365" t="s">
        <v>246</v>
      </c>
      <c r="C56" s="1365" t="s">
        <v>247</v>
      </c>
      <c r="D56" s="1365" t="s">
        <v>514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245</v>
      </c>
      <c r="B57" s="1365" t="s">
        <v>246</v>
      </c>
      <c r="C57" s="1365" t="s">
        <v>247</v>
      </c>
      <c r="D57" s="1365" t="s">
        <v>514</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245</v>
      </c>
      <c r="B58" s="1345" t="s">
        <v>246</v>
      </c>
      <c r="C58" s="1345" t="s">
        <v>247</v>
      </c>
      <c r="D58" s="1345" t="s">
        <v>514</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245</v>
      </c>
      <c r="B59" s="1345" t="s">
        <v>246</v>
      </c>
      <c r="C59" s="1345" t="s">
        <v>247</v>
      </c>
      <c r="D59" s="1345" t="s">
        <v>514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245</v>
      </c>
      <c r="B60" s="1345" t="s">
        <v>246</v>
      </c>
      <c r="C60" s="1345" t="s">
        <v>247</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245</v>
      </c>
      <c r="B61" s="1345" t="s">
        <v>246</v>
      </c>
      <c r="C61" s="1316"/>
      <c r="D61" s="1316"/>
      <c r="E61" s="2261"/>
      <c r="F61" s="2260"/>
      <c r="G61" s="1316"/>
      <c r="H61" s="1316"/>
      <c r="I61" s="1316"/>
      <c r="J61" s="1316"/>
      <c r="K61" s="1316"/>
      <c r="L61" s="146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245</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4EB5E3-490F-C698-9C98-814182C3FC3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85" t="s">
        <v>488</v>
      </c>
      <c r="W38" s="2264" t="s">
        <v>434</v>
      </c>
      <c r="X38" s="2265"/>
      <c r="Y38" s="2264" t="s">
        <v>435</v>
      </c>
      <c r="Z38" s="2271"/>
      <c r="AA38" s="2265"/>
      <c r="AB38" s="2280"/>
      <c r="AC38" s="1485" t="s">
        <v>488</v>
      </c>
      <c r="AD38" s="2264" t="s">
        <v>434</v>
      </c>
      <c r="AE38" s="2265"/>
      <c r="AF38" s="2264" t="s">
        <v>435</v>
      </c>
      <c r="AG38" s="2271"/>
      <c r="AH38" s="2265"/>
      <c r="AI38" s="2280"/>
      <c r="AJ38" s="2283"/>
      <c r="AK38" s="2129"/>
      <c r="AQ38" s="1157">
        <v>34</v>
      </c>
    </row>
    <row customHeight="1" ht="90.3">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85" t="s">
        <v>517</v>
      </c>
      <c r="W39" s="1224" t="s">
        <v>518</v>
      </c>
      <c r="X39" s="1224" t="s">
        <v>493</v>
      </c>
      <c r="Y39" s="1491" t="s">
        <v>445</v>
      </c>
      <c r="Z39" s="2272" t="s">
        <v>446</v>
      </c>
      <c r="AA39" s="2273"/>
      <c r="AB39" s="2281"/>
      <c r="AC39" s="1485" t="s">
        <v>517</v>
      </c>
      <c r="AD39" s="1224" t="s">
        <v>518</v>
      </c>
      <c r="AE39" s="1224" t="s">
        <v>493</v>
      </c>
      <c r="AF39" s="1491" t="s">
        <v>445</v>
      </c>
      <c r="AG39" s="2272" t="s">
        <v>446</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265</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265</v>
      </c>
      <c r="B42" s="1365" t="s">
        <v>266</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265</v>
      </c>
      <c r="B43" s="1365" t="s">
        <v>266</v>
      </c>
      <c r="C43" s="1365" t="s">
        <v>267</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265</v>
      </c>
      <c r="B44" s="1365" t="s">
        <v>266</v>
      </c>
      <c r="C44" s="1365" t="s">
        <v>267</v>
      </c>
      <c r="D44" s="1365" t="s">
        <v>519</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265</v>
      </c>
      <c r="B45" s="1365" t="s">
        <v>266</v>
      </c>
      <c r="C45" s="1365" t="s">
        <v>267</v>
      </c>
      <c r="D45" s="1365" t="s">
        <v>519</v>
      </c>
      <c r="E45" s="2261"/>
      <c r="F45" s="2261"/>
      <c r="G45" s="2261"/>
      <c r="H45" s="2261"/>
      <c r="I45" s="2288"/>
      <c r="J45" s="2258" t="str">
        <f>I44&amp;".1"</f>
        <v>...1.1</v>
      </c>
      <c r="K45" s="1365"/>
      <c r="L45" s="1366" t="s">
        <v>405</v>
      </c>
      <c r="P45" s="2259"/>
      <c r="Q45" s="2259">
        <v>1</v>
      </c>
      <c r="R45" s="359"/>
      <c r="S45" s="1495"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265</v>
      </c>
      <c r="B46" s="1365" t="s">
        <v>266</v>
      </c>
      <c r="C46" s="1365" t="s">
        <v>267</v>
      </c>
      <c r="D46" s="1365" t="s">
        <v>519</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265</v>
      </c>
      <c r="B47" s="1365" t="s">
        <v>266</v>
      </c>
      <c r="C47" s="1365" t="s">
        <v>267</v>
      </c>
      <c r="D47" s="1365" t="s">
        <v>519</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265</v>
      </c>
      <c r="B48" s="1365" t="s">
        <v>266</v>
      </c>
      <c r="C48" s="1365" t="s">
        <v>267</v>
      </c>
      <c r="D48" s="1365" t="s">
        <v>519</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265</v>
      </c>
      <c r="B49" s="1365" t="s">
        <v>266</v>
      </c>
      <c r="C49" s="1365" t="s">
        <v>267</v>
      </c>
      <c r="D49" s="1365" t="s">
        <v>519</v>
      </c>
      <c r="E49" s="2261"/>
      <c r="F49" s="2261"/>
      <c r="G49" s="2261"/>
      <c r="H49" s="2261"/>
      <c r="I49" s="2258"/>
      <c r="J49" s="1365"/>
      <c r="K49" s="1365"/>
      <c r="L49" s="1366"/>
      <c r="P49" s="2259"/>
      <c r="Q49" s="1483"/>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265</v>
      </c>
      <c r="B50" s="1365" t="s">
        <v>266</v>
      </c>
      <c r="C50" s="1365" t="s">
        <v>267</v>
      </c>
      <c r="D50" s="1365" t="s">
        <v>519</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265</v>
      </c>
      <c r="B51" s="1345" t="s">
        <v>266</v>
      </c>
      <c r="C51" s="1316"/>
      <c r="D51" s="1316"/>
      <c r="E51" s="2261"/>
      <c r="F51" s="2260"/>
      <c r="G51" s="1316"/>
      <c r="H51" s="1316"/>
      <c r="I51" s="1316"/>
      <c r="J51" s="1316"/>
      <c r="K51" s="1316"/>
      <c r="L51" s="1496"/>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7EAD98-4C08-D8E8-7E58-6CF1A56D41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85" t="s">
        <v>488</v>
      </c>
      <c r="W38" s="2264" t="s">
        <v>434</v>
      </c>
      <c r="X38" s="2265"/>
      <c r="Y38" s="2264" t="s">
        <v>435</v>
      </c>
      <c r="Z38" s="2271"/>
      <c r="AA38" s="2265"/>
      <c r="AB38" s="2280"/>
      <c r="AC38" s="1485" t="s">
        <v>488</v>
      </c>
      <c r="AD38" s="2264" t="s">
        <v>434</v>
      </c>
      <c r="AE38" s="2265"/>
      <c r="AF38" s="2264" t="s">
        <v>435</v>
      </c>
      <c r="AG38" s="2271"/>
      <c r="AH38" s="2265"/>
      <c r="AI38" s="2280"/>
      <c r="AJ38" s="2283"/>
      <c r="AK38" s="2129"/>
      <c r="AQ38" s="1157">
        <v>34</v>
      </c>
    </row>
    <row customHeight="1" ht="90.3">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85" t="s">
        <v>517</v>
      </c>
      <c r="W39" s="1224" t="s">
        <v>518</v>
      </c>
      <c r="X39" s="1224" t="s">
        <v>493</v>
      </c>
      <c r="Y39" s="1491" t="s">
        <v>445</v>
      </c>
      <c r="Z39" s="2272" t="s">
        <v>446</v>
      </c>
      <c r="AA39" s="2273"/>
      <c r="AB39" s="2281"/>
      <c r="AC39" s="1485" t="s">
        <v>517</v>
      </c>
      <c r="AD39" s="1224" t="s">
        <v>518</v>
      </c>
      <c r="AE39" s="1224" t="s">
        <v>493</v>
      </c>
      <c r="AF39" s="1491" t="s">
        <v>445</v>
      </c>
      <c r="AG39" s="2272" t="s">
        <v>446</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270</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270</v>
      </c>
      <c r="B42" s="1365" t="s">
        <v>271</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270</v>
      </c>
      <c r="B43" s="1365" t="s">
        <v>271</v>
      </c>
      <c r="C43" s="1365" t="s">
        <v>272</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270</v>
      </c>
      <c r="B44" s="1365" t="s">
        <v>271</v>
      </c>
      <c r="C44" s="1365" t="s">
        <v>272</v>
      </c>
      <c r="D44" s="1365" t="s">
        <v>520</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270</v>
      </c>
      <c r="B45" s="1365" t="s">
        <v>271</v>
      </c>
      <c r="C45" s="1365" t="s">
        <v>272</v>
      </c>
      <c r="D45" s="1365" t="s">
        <v>520</v>
      </c>
      <c r="E45" s="2261"/>
      <c r="F45" s="2261"/>
      <c r="G45" s="2261"/>
      <c r="H45" s="2261"/>
      <c r="I45" s="2288"/>
      <c r="J45" s="2258" t="str">
        <f>I44&amp;".1"</f>
        <v>...1.1</v>
      </c>
      <c r="K45" s="1365"/>
      <c r="L45" s="1366" t="s">
        <v>405</v>
      </c>
      <c r="P45" s="2259"/>
      <c r="Q45" s="2259">
        <v>1</v>
      </c>
      <c r="R45" s="359"/>
      <c r="S45" s="1495"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270</v>
      </c>
      <c r="B46" s="1365" t="s">
        <v>271</v>
      </c>
      <c r="C46" s="1365" t="s">
        <v>272</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270</v>
      </c>
      <c r="B47" s="1365" t="s">
        <v>271</v>
      </c>
      <c r="C47" s="1365" t="s">
        <v>272</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270</v>
      </c>
      <c r="B48" s="1365" t="s">
        <v>271</v>
      </c>
      <c r="C48" s="1365" t="s">
        <v>272</v>
      </c>
      <c r="D48" s="1365" t="s">
        <v>520</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270</v>
      </c>
      <c r="B49" s="1365" t="s">
        <v>271</v>
      </c>
      <c r="C49" s="1365" t="s">
        <v>272</v>
      </c>
      <c r="D49" s="1365" t="s">
        <v>520</v>
      </c>
      <c r="E49" s="2261"/>
      <c r="F49" s="2261"/>
      <c r="G49" s="2261"/>
      <c r="H49" s="2261"/>
      <c r="I49" s="2258"/>
      <c r="J49" s="1365"/>
      <c r="K49" s="1365"/>
      <c r="L49" s="1366"/>
      <c r="P49" s="2259"/>
      <c r="Q49" s="1483"/>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270</v>
      </c>
      <c r="B50" s="1365" t="s">
        <v>271</v>
      </c>
      <c r="C50" s="1365" t="s">
        <v>272</v>
      </c>
      <c r="D50" s="1365" t="s">
        <v>520</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270</v>
      </c>
      <c r="B51" s="1345" t="s">
        <v>271</v>
      </c>
      <c r="C51" s="1316"/>
      <c r="D51" s="1316"/>
      <c r="E51" s="2261"/>
      <c r="F51" s="2260"/>
      <c r="G51" s="1316"/>
      <c r="H51" s="1316"/>
      <c r="I51" s="1316"/>
      <c r="J51" s="1316"/>
      <c r="K51" s="1316"/>
      <c r="L51" s="1496"/>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246CB8-14C8-F5ED-FCFA-1954D1FA0E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516</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521</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522</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523</v>
      </c>
      <c r="AE41" s="2293"/>
      <c r="AF41" s="2293"/>
      <c r="AG41" s="2331"/>
      <c r="AH41" s="2330" t="s">
        <v>524</v>
      </c>
      <c r="AI41" s="2293"/>
      <c r="AJ41" s="2293"/>
      <c r="AK41" s="2331"/>
      <c r="AL41" s="2330" t="s">
        <v>525</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526</v>
      </c>
      <c r="AU42" s="2195"/>
      <c r="AV42" s="2194" t="s">
        <v>527</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81" t="s">
        <v>477</v>
      </c>
      <c r="W44" s="1481" t="s">
        <v>478</v>
      </c>
      <c r="X44" s="1481" t="s">
        <v>477</v>
      </c>
      <c r="Y44" s="1481" t="s">
        <v>478</v>
      </c>
      <c r="Z44" s="1491"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445</v>
      </c>
      <c r="AY44" s="2272" t="s">
        <v>446</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275</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275</v>
      </c>
      <c r="B47" s="1365" t="s">
        <v>276</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35.699999999999996">
      <c r="A48" s="1365" t="s">
        <v>275</v>
      </c>
      <c r="B48" s="1365" t="s">
        <v>276</v>
      </c>
      <c r="C48" s="1365" t="s">
        <v>277</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516</v>
      </c>
      <c r="BE48" s="502"/>
      <c r="BF48" s="502" t="str">
        <f>IF(T48="","",T48)</f>
        <v>Наименование централизованной системы водоотведения</v>
      </c>
      <c r="BG48" s="502"/>
      <c r="BH48" s="502"/>
      <c r="BI48" s="1157">
        <v>34</v>
      </c>
    </row>
    <row s="1644" customFormat="1" customHeight="1" ht="0">
      <c r="A49" s="1345" t="s">
        <v>275</v>
      </c>
      <c r="B49" s="1345" t="s">
        <v>276</v>
      </c>
      <c r="C49" s="1345" t="s">
        <v>277</v>
      </c>
      <c r="D49" s="1345" t="s">
        <v>528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275</v>
      </c>
      <c r="B50" s="1345" t="s">
        <v>276</v>
      </c>
      <c r="C50" s="1345" t="s">
        <v>277</v>
      </c>
      <c r="D50" s="1345" t="s">
        <v>528</v>
      </c>
      <c r="E50" s="2261"/>
      <c r="F50" s="2261"/>
      <c r="G50" s="2261"/>
      <c r="H50" s="2261"/>
      <c r="I50" s="2258" t="str">
        <f>S49&amp;".1"</f>
        <v>.1</v>
      </c>
      <c r="J50" s="1345"/>
      <c r="K50" s="1345"/>
      <c r="L50" s="1348" t="s">
        <v>402</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275</v>
      </c>
      <c r="B51" s="1345" t="s">
        <v>276</v>
      </c>
      <c r="C51" s="1345" t="s">
        <v>277</v>
      </c>
      <c r="D51" s="1345" t="s">
        <v>528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275</v>
      </c>
      <c r="B52" s="1365" t="s">
        <v>276</v>
      </c>
      <c r="C52" s="1365" t="s">
        <v>277</v>
      </c>
      <c r="D52" s="1365" t="s">
        <v>528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275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521</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522</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275</v>
      </c>
      <c r="B56" s="1365" t="s">
        <v>276</v>
      </c>
      <c r="C56" s="1365" t="s">
        <v>277</v>
      </c>
      <c r="D56" s="1365" t="s">
        <v>528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275</v>
      </c>
      <c r="B57" s="1365" t="s">
        <v>276</v>
      </c>
      <c r="C57" s="1365" t="s">
        <v>277</v>
      </c>
      <c r="D57" s="1365" t="s">
        <v>528</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275</v>
      </c>
      <c r="B58" s="1345" t="s">
        <v>276</v>
      </c>
      <c r="C58" s="1345" t="s">
        <v>277</v>
      </c>
      <c r="D58" s="1345" t="s">
        <v>528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275</v>
      </c>
      <c r="B59" s="1345" t="s">
        <v>276</v>
      </c>
      <c r="C59" s="1345" t="s">
        <v>277</v>
      </c>
      <c r="D59" s="1345" t="s">
        <v>528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275</v>
      </c>
      <c r="B60" s="1345" t="s">
        <v>276</v>
      </c>
      <c r="C60" s="1345" t="s">
        <v>277</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275</v>
      </c>
      <c r="B61" s="1345" t="s">
        <v>276</v>
      </c>
      <c r="C61" s="1316"/>
      <c r="D61" s="1316"/>
      <c r="E61" s="2261"/>
      <c r="F61" s="2260"/>
      <c r="G61" s="1316"/>
      <c r="H61" s="1316"/>
      <c r="I61" s="1316"/>
      <c r="J61" s="1316"/>
      <c r="K61" s="1316"/>
      <c r="L61" s="149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275</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600E7A-D098-D708-403B-2DAA7B4F474C}"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Ярославль(78701000)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C4193D-CC78-9378-B912-17FD96CB7DA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397</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416</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417</v>
      </c>
      <c r="P20" s="1364"/>
      <c r="Q20" s="1444"/>
      <c r="R20" s="1444"/>
      <c r="S20" s="731"/>
      <c r="T20" s="1162" t="s">
        <v>418</v>
      </c>
      <c r="W20" s="1368"/>
      <c r="X20" s="1368"/>
      <c r="Y20" s="1368"/>
      <c r="Z20" s="1368"/>
      <c r="AA20" s="1368"/>
      <c r="AB20" s="1368"/>
      <c r="AD20" s="188" t="s">
        <v>419</v>
      </c>
      <c r="AF20" s="188" t="s">
        <v>420</v>
      </c>
      <c r="AG20" s="1162" t="s">
        <v>418</v>
      </c>
      <c r="AH20" s="1368"/>
      <c r="AI20" s="1368"/>
      <c r="AJ20" s="1368"/>
      <c r="AK20" s="1368"/>
      <c r="AL20" s="1368"/>
      <c r="AO20" s="188" t="s">
        <v>421</v>
      </c>
      <c r="AQ20" s="188" t="s">
        <v>420</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426</v>
      </c>
      <c r="AG34" s="328"/>
      <c r="AH34" s="1637"/>
      <c r="AI34" s="1637"/>
      <c r="AJ34" s="1637"/>
      <c r="AK34" s="1637"/>
      <c r="AL34" s="1637"/>
      <c r="AM34" s="328"/>
      <c r="AN34" s="328"/>
      <c r="AO34" s="328"/>
      <c r="AP34" s="328"/>
      <c r="AQ34" s="280" t="s">
        <v>426</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300</v>
      </c>
      <c r="AY36" s="1157">
        <v>14</v>
      </c>
    </row>
    <row customHeight="1" ht="14.699999999999998">
      <c r="Q37" s="378"/>
      <c r="R37" s="378"/>
      <c r="S37" s="2275" t="s">
        <v>88</v>
      </c>
      <c r="T37" s="2211" t="s">
        <v>427</v>
      </c>
      <c r="U37" s="303"/>
      <c r="V37" s="2276" t="s">
        <v>428</v>
      </c>
      <c r="W37" s="2293"/>
      <c r="X37" s="2293"/>
      <c r="Y37" s="2293"/>
      <c r="Z37" s="2293"/>
      <c r="AA37" s="2293"/>
      <c r="AB37" s="2293"/>
      <c r="AC37" s="2277"/>
      <c r="AD37" s="2277"/>
      <c r="AE37" s="2278"/>
      <c r="AF37" s="2279" t="s">
        <v>429</v>
      </c>
      <c r="AG37" s="2276" t="s">
        <v>428</v>
      </c>
      <c r="AH37" s="2277"/>
      <c r="AI37" s="2277"/>
      <c r="AJ37" s="2277"/>
      <c r="AK37" s="2277"/>
      <c r="AL37" s="2277"/>
      <c r="AM37" s="2277"/>
      <c r="AN37" s="2277"/>
      <c r="AO37" s="2277"/>
      <c r="AP37" s="2278"/>
      <c r="AQ37" s="2279" t="s">
        <v>430</v>
      </c>
      <c r="AR37" s="2282" t="s">
        <v>431</v>
      </c>
      <c r="AS37" s="2129"/>
      <c r="AY37" s="1157">
        <v>14</v>
      </c>
    </row>
    <row customHeight="1" ht="19.95">
      <c r="Q38" s="378"/>
      <c r="R38" s="378"/>
      <c r="S38" s="2275"/>
      <c r="T38" s="2211"/>
      <c r="U38" s="1033"/>
      <c r="V38" s="2368" t="s">
        <v>531</v>
      </c>
      <c r="W38" s="2367" t="s">
        <v>532</v>
      </c>
      <c r="X38" s="2367"/>
      <c r="Y38" s="2367"/>
      <c r="Z38" s="2367" t="s">
        <v>533</v>
      </c>
      <c r="AA38" s="2367"/>
      <c r="AB38" s="2367"/>
      <c r="AC38" s="2296" t="s">
        <v>435</v>
      </c>
      <c r="AD38" s="2315"/>
      <c r="AE38" s="2316"/>
      <c r="AF38" s="2280"/>
      <c r="AG38" s="2368" t="s">
        <v>531</v>
      </c>
      <c r="AH38" s="2367" t="s">
        <v>532</v>
      </c>
      <c r="AI38" s="2367"/>
      <c r="AJ38" s="2367"/>
      <c r="AK38" s="2367" t="s">
        <v>533</v>
      </c>
      <c r="AL38" s="2367"/>
      <c r="AM38" s="2367"/>
      <c r="AN38" s="2296" t="s">
        <v>435</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534</v>
      </c>
      <c r="X39" s="2367" t="s">
        <v>535</v>
      </c>
      <c r="Y39" s="2367"/>
      <c r="Z39" s="2367" t="s">
        <v>536</v>
      </c>
      <c r="AA39" s="2367" t="s">
        <v>535</v>
      </c>
      <c r="AB39" s="2367"/>
      <c r="AC39" s="2297"/>
      <c r="AD39" s="2317"/>
      <c r="AE39" s="2318"/>
      <c r="AF39" s="2280"/>
      <c r="AG39" s="2368"/>
      <c r="AH39" s="2367" t="s">
        <v>534</v>
      </c>
      <c r="AI39" s="2367" t="s">
        <v>535</v>
      </c>
      <c r="AJ39" s="2367"/>
      <c r="AK39" s="2367" t="s">
        <v>536</v>
      </c>
      <c r="AL39" s="2367" t="s">
        <v>535</v>
      </c>
      <c r="AM39" s="2367"/>
      <c r="AN39" s="2297"/>
      <c r="AO39" s="2317"/>
      <c r="AP39" s="2318"/>
      <c r="AQ39" s="2280"/>
      <c r="AR39" s="2283"/>
      <c r="AS39" s="2129"/>
      <c r="AT39" s="1638"/>
      <c r="AU39" s="1638"/>
      <c r="AV39" s="1638"/>
      <c r="AW39" s="1638"/>
      <c r="AX39" s="1638"/>
      <c r="AY39" s="1633">
        <v>19</v>
      </c>
    </row>
    <row customHeight="1" ht="61.949999999999996">
      <c r="A40" s="1372"/>
      <c r="B40" s="1372" t="s">
        <v>136</v>
      </c>
      <c r="C40" s="1372" t="s">
        <v>137</v>
      </c>
      <c r="D40" s="1372" t="s">
        <v>138</v>
      </c>
      <c r="E40" s="1366" t="s">
        <v>436</v>
      </c>
      <c r="F40" s="1366" t="s">
        <v>437</v>
      </c>
      <c r="G40" s="1366" t="s">
        <v>438</v>
      </c>
      <c r="H40" s="1366"/>
      <c r="I40" s="1366" t="s">
        <v>489</v>
      </c>
      <c r="J40" s="1366" t="s">
        <v>441</v>
      </c>
      <c r="K40" s="1366" t="s">
        <v>490</v>
      </c>
      <c r="L40" s="1366" t="s">
        <v>417</v>
      </c>
      <c r="Q40" s="378"/>
      <c r="R40" s="378"/>
      <c r="S40" s="2275"/>
      <c r="T40" s="2211"/>
      <c r="U40" s="304"/>
      <c r="V40" s="2368"/>
      <c r="W40" s="2367"/>
      <c r="X40" s="1985" t="s">
        <v>537</v>
      </c>
      <c r="Y40" s="1985" t="s">
        <v>538</v>
      </c>
      <c r="Z40" s="2367"/>
      <c r="AA40" s="1985" t="s">
        <v>539</v>
      </c>
      <c r="AB40" s="1985" t="s">
        <v>540</v>
      </c>
      <c r="AC40" s="1491" t="s">
        <v>445</v>
      </c>
      <c r="AD40" s="2272" t="s">
        <v>446</v>
      </c>
      <c r="AE40" s="2273"/>
      <c r="AF40" s="2281"/>
      <c r="AG40" s="2368"/>
      <c r="AH40" s="2367"/>
      <c r="AI40" s="1985" t="s">
        <v>537</v>
      </c>
      <c r="AJ40" s="1985" t="s">
        <v>538</v>
      </c>
      <c r="AK40" s="2367"/>
      <c r="AL40" s="1985" t="s">
        <v>539</v>
      </c>
      <c r="AM40" s="1985" t="s">
        <v>540</v>
      </c>
      <c r="AN40" s="1491" t="s">
        <v>445</v>
      </c>
      <c r="AO40" s="2272" t="s">
        <v>446</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250</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250</v>
      </c>
      <c r="B43" s="1365" t="s">
        <v>251</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396</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397</v>
      </c>
      <c r="AU43" s="502"/>
      <c r="AV43" s="502" t="str">
        <f>IF(T43="","",T43)</f>
        <v>Территория действия тарифа</v>
      </c>
      <c r="AW43" s="502"/>
      <c r="AX43" s="502"/>
      <c r="AY43" s="1157">
        <v>23</v>
      </c>
    </row>
    <row customHeight="1" ht="24">
      <c r="A44" s="1365" t="s">
        <v>250</v>
      </c>
      <c r="B44" s="1365" t="s">
        <v>251</v>
      </c>
      <c r="C44" s="1365" t="s">
        <v>252</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250</v>
      </c>
      <c r="B45" s="1365" t="s">
        <v>251</v>
      </c>
      <c r="C45" s="1365" t="s">
        <v>252</v>
      </c>
      <c r="D45" s="1365" t="s">
        <v>541</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250</v>
      </c>
      <c r="B46" s="1365" t="s">
        <v>251</v>
      </c>
      <c r="C46" s="1365" t="s">
        <v>252</v>
      </c>
      <c r="D46" s="1365" t="s">
        <v>541</v>
      </c>
      <c r="E46" s="2261"/>
      <c r="F46" s="2261"/>
      <c r="G46" s="2261"/>
      <c r="H46" s="2261"/>
      <c r="I46" s="2288"/>
      <c r="J46" s="2258" t="str">
        <f>I45&amp;".1"</f>
        <v>...1.1</v>
      </c>
      <c r="K46" s="1365"/>
      <c r="L46" s="1366" t="s">
        <v>405</v>
      </c>
      <c r="P46" s="2259"/>
      <c r="Q46" s="2259">
        <v>1</v>
      </c>
      <c r="R46" s="359"/>
      <c r="S46" s="1495" t="str">
        <f>$J46</f>
        <v>...1.1</v>
      </c>
      <c r="T46" s="288" t="s">
        <v>406</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250</v>
      </c>
      <c r="B47" s="1365" t="s">
        <v>251</v>
      </c>
      <c r="C47" s="1365" t="s">
        <v>252</v>
      </c>
      <c r="D47" s="1365" t="s">
        <v>541</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250</v>
      </c>
      <c r="B48" s="1365" t="s">
        <v>251</v>
      </c>
      <c r="C48" s="1365" t="s">
        <v>252</v>
      </c>
      <c r="D48" s="1365" t="s">
        <v>541</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250</v>
      </c>
      <c r="B49" s="1365" t="s">
        <v>251</v>
      </c>
      <c r="C49" s="1365" t="s">
        <v>252</v>
      </c>
      <c r="D49" s="1365" t="s">
        <v>541</v>
      </c>
      <c r="E49" s="2261"/>
      <c r="F49" s="2261"/>
      <c r="G49" s="2261"/>
      <c r="H49" s="2261"/>
      <c r="I49" s="2288"/>
      <c r="J49" s="2258"/>
      <c r="K49" s="1365"/>
      <c r="L49" s="1366"/>
      <c r="P49" s="2259"/>
      <c r="Q49" s="2259"/>
      <c r="R49" s="358"/>
      <c r="S49" s="1280"/>
      <c r="T49" s="289" t="s">
        <v>485</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2.049999999999997">
      <c r="A50" s="1365" t="s">
        <v>250</v>
      </c>
      <c r="B50" s="1365" t="s">
        <v>251</v>
      </c>
      <c r="C50" s="1365" t="s">
        <v>252</v>
      </c>
      <c r="D50" s="1365" t="s">
        <v>541</v>
      </c>
      <c r="E50" s="2261"/>
      <c r="F50" s="2261"/>
      <c r="G50" s="2261"/>
      <c r="H50" s="2261"/>
      <c r="I50" s="2258"/>
      <c r="J50" s="1365"/>
      <c r="K50" s="1365"/>
      <c r="L50" s="1366"/>
      <c r="P50" s="2259"/>
      <c r="Q50" s="1483"/>
      <c r="R50" s="358"/>
      <c r="S50" s="1280"/>
      <c r="T50" s="367" t="s">
        <v>411</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250</v>
      </c>
      <c r="B51" s="1365" t="s">
        <v>251</v>
      </c>
      <c r="C51" s="1365" t="s">
        <v>252</v>
      </c>
      <c r="D51" s="1365" t="s">
        <v>541</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250</v>
      </c>
      <c r="B52" s="1345" t="s">
        <v>251</v>
      </c>
      <c r="C52" s="1316"/>
      <c r="D52" s="1316"/>
      <c r="E52" s="2261"/>
      <c r="F52" s="2260"/>
      <c r="G52" s="1316"/>
      <c r="H52" s="1316"/>
      <c r="I52" s="1316"/>
      <c r="J52" s="1316"/>
      <c r="K52" s="1316"/>
      <c r="L52" s="1496"/>
      <c r="M52" s="1323"/>
      <c r="N52" s="132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250</v>
      </c>
      <c r="B53" s="1345"/>
      <c r="C53" s="1345"/>
      <c r="D53" s="1345"/>
      <c r="E53" s="2260"/>
      <c r="F53" s="1345"/>
      <c r="G53" s="1345"/>
      <c r="H53" s="1345"/>
      <c r="I53" s="1345"/>
      <c r="J53" s="1345"/>
      <c r="K53" s="1345"/>
      <c r="L53" s="1348"/>
      <c r="M53" s="1323"/>
      <c r="N53" s="1323"/>
      <c r="O53" s="520"/>
      <c r="P53" s="382"/>
      <c r="Q53" s="1346"/>
      <c r="R53" s="382"/>
      <c r="S53" s="1324"/>
      <c r="T53" s="1327" t="s">
        <v>415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028108-6678-8481-1C7E-619F3BF2C49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397</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416</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417</v>
      </c>
      <c r="P20" s="1364"/>
      <c r="Q20" s="1444"/>
      <c r="R20" s="1444"/>
      <c r="S20" s="731"/>
      <c r="T20" s="1162" t="s">
        <v>418</v>
      </c>
      <c r="W20" s="1368"/>
      <c r="X20" s="1368"/>
      <c r="Y20" s="1368"/>
      <c r="Z20" s="1368"/>
      <c r="AA20" s="1368"/>
      <c r="AD20" s="188" t="s">
        <v>419</v>
      </c>
      <c r="AF20" s="188" t="s">
        <v>420</v>
      </c>
      <c r="AG20" s="1162" t="s">
        <v>418</v>
      </c>
      <c r="AH20" s="1368"/>
      <c r="AI20" s="1368"/>
      <c r="AJ20" s="1368"/>
      <c r="AK20" s="1368"/>
      <c r="AL20" s="1368"/>
      <c r="AO20" s="188" t="s">
        <v>421</v>
      </c>
      <c r="AQ20" s="188" t="s">
        <v>420</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426</v>
      </c>
      <c r="AG34" s="328"/>
      <c r="AH34" s="1637"/>
      <c r="AI34" s="1637"/>
      <c r="AJ34" s="1637"/>
      <c r="AK34" s="1637"/>
      <c r="AL34" s="1637"/>
      <c r="AM34" s="328"/>
      <c r="AN34" s="328"/>
      <c r="AO34" s="328"/>
      <c r="AP34" s="328"/>
      <c r="AQ34" s="280" t="s">
        <v>426</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300</v>
      </c>
      <c r="AY36" s="1157">
        <v>14</v>
      </c>
    </row>
    <row customHeight="1" ht="14.699999999999998">
      <c r="Q37" s="378"/>
      <c r="R37" s="378"/>
      <c r="S37" s="2275" t="s">
        <v>88</v>
      </c>
      <c r="T37" s="2211" t="s">
        <v>427</v>
      </c>
      <c r="U37" s="303"/>
      <c r="V37" s="2276" t="s">
        <v>428</v>
      </c>
      <c r="W37" s="2277"/>
      <c r="X37" s="2277"/>
      <c r="Y37" s="2277"/>
      <c r="Z37" s="2277"/>
      <c r="AA37" s="2277"/>
      <c r="AB37" s="2277"/>
      <c r="AC37" s="2277"/>
      <c r="AD37" s="2277"/>
      <c r="AE37" s="2278"/>
      <c r="AF37" s="2279" t="s">
        <v>429</v>
      </c>
      <c r="AG37" s="2276" t="s">
        <v>428</v>
      </c>
      <c r="AH37" s="2277"/>
      <c r="AI37" s="2277"/>
      <c r="AJ37" s="2277"/>
      <c r="AK37" s="2277"/>
      <c r="AL37" s="2277"/>
      <c r="AM37" s="2277"/>
      <c r="AN37" s="2277"/>
      <c r="AO37" s="2277"/>
      <c r="AP37" s="2278"/>
      <c r="AQ37" s="2279" t="s">
        <v>430</v>
      </c>
      <c r="AR37" s="2282" t="s">
        <v>431</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531</v>
      </c>
      <c r="W38" s="2367" t="s">
        <v>532</v>
      </c>
      <c r="X38" s="2367"/>
      <c r="Y38" s="2367"/>
      <c r="Z38" s="2367" t="s">
        <v>533</v>
      </c>
      <c r="AA38" s="2367"/>
      <c r="AB38" s="2367"/>
      <c r="AC38" s="2296" t="s">
        <v>435</v>
      </c>
      <c r="AD38" s="2315"/>
      <c r="AE38" s="2316"/>
      <c r="AF38" s="2280"/>
      <c r="AG38" s="2368" t="s">
        <v>531</v>
      </c>
      <c r="AH38" s="2367" t="s">
        <v>532</v>
      </c>
      <c r="AI38" s="2367"/>
      <c r="AJ38" s="2367"/>
      <c r="AK38" s="2367" t="s">
        <v>533</v>
      </c>
      <c r="AL38" s="2367"/>
      <c r="AM38" s="2367"/>
      <c r="AN38" s="2296" t="s">
        <v>435</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534</v>
      </c>
      <c r="X39" s="2367" t="s">
        <v>535</v>
      </c>
      <c r="Y39" s="2367"/>
      <c r="Z39" s="2367" t="s">
        <v>536</v>
      </c>
      <c r="AA39" s="2367" t="s">
        <v>535</v>
      </c>
      <c r="AB39" s="2367"/>
      <c r="AC39" s="2297"/>
      <c r="AD39" s="2317"/>
      <c r="AE39" s="2318"/>
      <c r="AF39" s="2280"/>
      <c r="AG39" s="2368"/>
      <c r="AH39" s="2367" t="s">
        <v>534</v>
      </c>
      <c r="AI39" s="2367" t="s">
        <v>535</v>
      </c>
      <c r="AJ39" s="2367"/>
      <c r="AK39" s="2367" t="s">
        <v>536</v>
      </c>
      <c r="AL39" s="2367" t="s">
        <v>535</v>
      </c>
      <c r="AM39" s="2367"/>
      <c r="AN39" s="2297"/>
      <c r="AO39" s="2317"/>
      <c r="AP39" s="2318"/>
      <c r="AQ39" s="2280"/>
      <c r="AR39" s="2283"/>
      <c r="AS39" s="2129"/>
      <c r="AY39" s="1157">
        <v>19</v>
      </c>
    </row>
    <row customHeight="1" ht="61.949999999999996">
      <c r="A40" s="1372"/>
      <c r="B40" s="1372" t="s">
        <v>136</v>
      </c>
      <c r="C40" s="1372" t="s">
        <v>137</v>
      </c>
      <c r="D40" s="1372" t="s">
        <v>138</v>
      </c>
      <c r="E40" s="1366" t="s">
        <v>436</v>
      </c>
      <c r="F40" s="1366" t="s">
        <v>437</v>
      </c>
      <c r="G40" s="1366" t="s">
        <v>438</v>
      </c>
      <c r="H40" s="1366"/>
      <c r="I40" s="1366" t="s">
        <v>489</v>
      </c>
      <c r="J40" s="1366" t="s">
        <v>441</v>
      </c>
      <c r="K40" s="1366" t="s">
        <v>490</v>
      </c>
      <c r="L40" s="1366" t="s">
        <v>417</v>
      </c>
      <c r="Q40" s="378"/>
      <c r="R40" s="378"/>
      <c r="S40" s="2275"/>
      <c r="T40" s="2211"/>
      <c r="U40" s="304"/>
      <c r="V40" s="2368"/>
      <c r="W40" s="2367"/>
      <c r="X40" s="1985" t="s">
        <v>537</v>
      </c>
      <c r="Y40" s="1985" t="s">
        <v>538</v>
      </c>
      <c r="Z40" s="2367"/>
      <c r="AA40" s="1985" t="s">
        <v>539</v>
      </c>
      <c r="AB40" s="1985" t="s">
        <v>540</v>
      </c>
      <c r="AC40" s="1491" t="s">
        <v>445</v>
      </c>
      <c r="AD40" s="2272" t="s">
        <v>446</v>
      </c>
      <c r="AE40" s="2273"/>
      <c r="AF40" s="2281"/>
      <c r="AG40" s="2368"/>
      <c r="AH40" s="2367"/>
      <c r="AI40" s="1985" t="s">
        <v>537</v>
      </c>
      <c r="AJ40" s="1985" t="s">
        <v>538</v>
      </c>
      <c r="AK40" s="2367"/>
      <c r="AL40" s="1985" t="s">
        <v>539</v>
      </c>
      <c r="AM40" s="1985" t="s">
        <v>540</v>
      </c>
      <c r="AN40" s="1491" t="s">
        <v>445</v>
      </c>
      <c r="AO40" s="2272" t="s">
        <v>446</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255</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255</v>
      </c>
      <c r="B43" s="1365" t="s">
        <v>256</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396</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397</v>
      </c>
      <c r="AU43" s="502"/>
      <c r="AV43" s="502" t="str">
        <f>IF(T43="","",T43)</f>
        <v>Территория действия тарифа</v>
      </c>
      <c r="AW43" s="502"/>
      <c r="AX43" s="502"/>
      <c r="AY43" s="1157">
        <v>23</v>
      </c>
    </row>
    <row customHeight="1" ht="24">
      <c r="A44" s="1365" t="s">
        <v>255</v>
      </c>
      <c r="B44" s="1365" t="s">
        <v>256</v>
      </c>
      <c r="C44" s="1365" t="s">
        <v>257</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255</v>
      </c>
      <c r="B45" s="1365" t="s">
        <v>256</v>
      </c>
      <c r="C45" s="1365" t="s">
        <v>257</v>
      </c>
      <c r="D45" s="1365" t="s">
        <v>542</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255</v>
      </c>
      <c r="B46" s="1365" t="s">
        <v>256</v>
      </c>
      <c r="C46" s="1365" t="s">
        <v>257</v>
      </c>
      <c r="D46" s="1365" t="s">
        <v>542</v>
      </c>
      <c r="E46" s="2261"/>
      <c r="F46" s="2261"/>
      <c r="G46" s="2261"/>
      <c r="H46" s="2261"/>
      <c r="I46" s="2288"/>
      <c r="J46" s="2258" t="str">
        <f>I45&amp;".1"</f>
        <v>...1.1</v>
      </c>
      <c r="K46" s="1365"/>
      <c r="L46" s="1366" t="s">
        <v>405</v>
      </c>
      <c r="P46" s="2259"/>
      <c r="Q46" s="2259">
        <v>1</v>
      </c>
      <c r="R46" s="359"/>
      <c r="S46" s="1495" t="str">
        <f>$J46</f>
        <v>...1.1</v>
      </c>
      <c r="T46" s="288" t="s">
        <v>406</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255</v>
      </c>
      <c r="B47" s="1365" t="s">
        <v>256</v>
      </c>
      <c r="C47" s="1365" t="s">
        <v>257</v>
      </c>
      <c r="D47" s="1365" t="s">
        <v>542</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255</v>
      </c>
      <c r="B48" s="1365" t="s">
        <v>256</v>
      </c>
      <c r="C48" s="1365" t="s">
        <v>257</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255</v>
      </c>
      <c r="B49" s="1365" t="s">
        <v>256</v>
      </c>
      <c r="C49" s="1365" t="s">
        <v>257</v>
      </c>
      <c r="D49" s="1365" t="s">
        <v>542</v>
      </c>
      <c r="E49" s="2261"/>
      <c r="F49" s="2261"/>
      <c r="G49" s="2261"/>
      <c r="H49" s="2261"/>
      <c r="I49" s="2288"/>
      <c r="J49" s="2258"/>
      <c r="K49" s="1365"/>
      <c r="L49" s="1366"/>
      <c r="P49" s="2259"/>
      <c r="Q49" s="2259"/>
      <c r="R49" s="358"/>
      <c r="S49" s="1280"/>
      <c r="T49" s="289" t="s">
        <v>485</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2.049999999999997">
      <c r="A50" s="1365" t="s">
        <v>255</v>
      </c>
      <c r="B50" s="1365" t="s">
        <v>256</v>
      </c>
      <c r="C50" s="1365" t="s">
        <v>257</v>
      </c>
      <c r="D50" s="1365" t="s">
        <v>542</v>
      </c>
      <c r="E50" s="2261"/>
      <c r="F50" s="2261"/>
      <c r="G50" s="2261"/>
      <c r="H50" s="2261"/>
      <c r="I50" s="2258"/>
      <c r="J50" s="1365"/>
      <c r="K50" s="1365"/>
      <c r="L50" s="1366"/>
      <c r="P50" s="2259"/>
      <c r="Q50" s="1483"/>
      <c r="R50" s="358"/>
      <c r="S50" s="1280"/>
      <c r="T50" s="367" t="s">
        <v>411</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255</v>
      </c>
      <c r="B51" s="1365" t="s">
        <v>256</v>
      </c>
      <c r="C51" s="1365" t="s">
        <v>257</v>
      </c>
      <c r="D51" s="1365" t="s">
        <v>542</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255</v>
      </c>
      <c r="B52" s="1345" t="s">
        <v>256</v>
      </c>
      <c r="C52" s="1316"/>
      <c r="D52" s="1316"/>
      <c r="E52" s="2261"/>
      <c r="F52" s="2260"/>
      <c r="G52" s="1316"/>
      <c r="H52" s="1316"/>
      <c r="I52" s="1316"/>
      <c r="J52" s="1316"/>
      <c r="K52" s="1316"/>
      <c r="L52" s="1496"/>
      <c r="M52" s="1323"/>
      <c r="N52" s="132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255</v>
      </c>
      <c r="B53" s="1345"/>
      <c r="C53" s="1345"/>
      <c r="D53" s="1345"/>
      <c r="E53" s="2260"/>
      <c r="F53" s="1345"/>
      <c r="G53" s="1345"/>
      <c r="H53" s="1345"/>
      <c r="I53" s="1345"/>
      <c r="J53" s="1345"/>
      <c r="K53" s="1345"/>
      <c r="L53" s="1348"/>
      <c r="M53" s="1323"/>
      <c r="N53" s="1323"/>
      <c r="O53" s="520"/>
      <c r="P53" s="382"/>
      <c r="Q53" s="1346"/>
      <c r="R53" s="382"/>
      <c r="S53" s="1324"/>
      <c r="T53" s="1327" t="s">
        <v>415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10235-CC78-6988-25F9-B322BF36B5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530</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81" t="s">
        <v>477</v>
      </c>
      <c r="W44" s="1481" t="s">
        <v>478</v>
      </c>
      <c r="X44" s="1481" t="s">
        <v>477</v>
      </c>
      <c r="Y44" s="1481" t="s">
        <v>478</v>
      </c>
      <c r="Z44" s="1491"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445</v>
      </c>
      <c r="AY44" s="2272" t="s">
        <v>446</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260</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260</v>
      </c>
      <c r="B47" s="1365" t="s">
        <v>261</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35.699999999999996">
      <c r="A48" s="1365" t="s">
        <v>260</v>
      </c>
      <c r="B48" s="1365" t="s">
        <v>261</v>
      </c>
      <c r="C48" s="1365" t="s">
        <v>262</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530</v>
      </c>
      <c r="BE48" s="502"/>
      <c r="BF48" s="502" t="str">
        <f>IF(T48="","",T48)</f>
        <v>Наименование централизованной системы горячего водоснабжения</v>
      </c>
      <c r="BG48" s="502"/>
      <c r="BH48" s="502"/>
      <c r="BI48" s="1157">
        <v>34</v>
      </c>
    </row>
    <row s="1644" customFormat="1" customHeight="1" ht="0">
      <c r="A49" s="1345" t="s">
        <v>260</v>
      </c>
      <c r="B49" s="1345" t="s">
        <v>261</v>
      </c>
      <c r="C49" s="1345" t="s">
        <v>262</v>
      </c>
      <c r="D49" s="1345" t="s">
        <v>543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260</v>
      </c>
      <c r="B50" s="1345" t="s">
        <v>261</v>
      </c>
      <c r="C50" s="1345" t="s">
        <v>262</v>
      </c>
      <c r="D50" s="1345" t="s">
        <v>543</v>
      </c>
      <c r="E50" s="2261"/>
      <c r="F50" s="2261"/>
      <c r="G50" s="2261"/>
      <c r="H50" s="2261"/>
      <c r="I50" s="2258" t="str">
        <f>S49&amp;".1"</f>
        <v>.1</v>
      </c>
      <c r="J50" s="1345"/>
      <c r="K50" s="1345"/>
      <c r="L50" s="1348" t="s">
        <v>402</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260</v>
      </c>
      <c r="B51" s="1345" t="s">
        <v>261</v>
      </c>
      <c r="C51" s="1345" t="s">
        <v>262</v>
      </c>
      <c r="D51" s="1345" t="s">
        <v>543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260</v>
      </c>
      <c r="B52" s="1365" t="s">
        <v>261</v>
      </c>
      <c r="C52" s="1365" t="s">
        <v>262</v>
      </c>
      <c r="D52" s="1365" t="s">
        <v>543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260</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260</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260</v>
      </c>
      <c r="B56" s="1365" t="s">
        <v>261</v>
      </c>
      <c r="C56" s="1365" t="s">
        <v>262</v>
      </c>
      <c r="D56" s="1365" t="s">
        <v>543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260</v>
      </c>
      <c r="B57" s="1365" t="s">
        <v>261</v>
      </c>
      <c r="C57" s="1365" t="s">
        <v>262</v>
      </c>
      <c r="D57" s="1365" t="s">
        <v>543</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260</v>
      </c>
      <c r="B58" s="1345" t="s">
        <v>261</v>
      </c>
      <c r="C58" s="1345" t="s">
        <v>262</v>
      </c>
      <c r="D58" s="1345" t="s">
        <v>543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260</v>
      </c>
      <c r="B59" s="1345" t="s">
        <v>261</v>
      </c>
      <c r="C59" s="1345" t="s">
        <v>262</v>
      </c>
      <c r="D59" s="1345" t="s">
        <v>543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260</v>
      </c>
      <c r="B60" s="1345" t="s">
        <v>261</v>
      </c>
      <c r="C60" s="1345" t="s">
        <v>262</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260</v>
      </c>
      <c r="B61" s="1345" t="s">
        <v>261</v>
      </c>
      <c r="C61" s="1316"/>
      <c r="D61" s="1316"/>
      <c r="E61" s="2261"/>
      <c r="F61" s="2260"/>
      <c r="G61" s="1316"/>
      <c r="H61" s="1316"/>
      <c r="I61" s="1316"/>
      <c r="J61" s="1316"/>
      <c r="K61" s="1316"/>
      <c r="L61" s="149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260</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1CBC44-7A15-721F-0605-35ADCAA4880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544</v>
      </c>
      <c r="D2" s="1640"/>
      <c r="E2" s="548">
        <f>B2</f>
        <v>0</v>
      </c>
      <c r="F2" s="549"/>
      <c r="G2" s="1648" t="s">
        <v>545</v>
      </c>
      <c r="H2" s="1648" t="s">
        <v>545</v>
      </c>
      <c r="I2" s="1648" t="s">
        <v>545</v>
      </c>
      <c r="J2" s="291" t="s">
        <v>546</v>
      </c>
      <c r="K2" s="545"/>
      <c r="AF2" s="1633">
        <v>0</v>
      </c>
    </row>
    <row s="1644" customFormat="1" customHeight="1" ht="0.75" hidden="1">
      <c r="B3" s="2101"/>
      <c r="C3" s="1169"/>
      <c r="D3" s="550"/>
      <c r="E3" s="551"/>
      <c r="F3" s="552" t="s">
        <v>547</v>
      </c>
      <c r="G3" s="553"/>
      <c r="H3" s="553">
        <f>H4*H5+H7</f>
        <v>0</v>
      </c>
      <c r="I3" s="553">
        <f>I4*I5+I6</f>
        <v>0</v>
      </c>
      <c r="J3" s="554"/>
      <c r="AF3" s="1638">
        <v>0</v>
      </c>
    </row>
    <row customHeight="1" ht="23.25" hidden="1">
      <c r="B4" s="2101"/>
      <c r="C4" s="1169"/>
      <c r="D4" s="1640"/>
      <c r="E4" s="548" t="str">
        <f>B2&amp;".1"</f>
        <v>.1</v>
      </c>
      <c r="F4" s="555" t="s">
        <v>548</v>
      </c>
      <c r="G4" s="556"/>
      <c r="H4" s="543"/>
      <c r="I4" s="543"/>
      <c r="J4" s="291" t="s">
        <v>549</v>
      </c>
      <c r="K4" s="545"/>
      <c r="AF4" s="1633">
        <v>0</v>
      </c>
    </row>
    <row customHeight="1" ht="18.75" hidden="1">
      <c r="B5" s="2101"/>
      <c r="C5" s="1169"/>
      <c r="D5" s="1640"/>
      <c r="E5" s="548" t="str">
        <f>B2&amp;".2"</f>
        <v>.2</v>
      </c>
      <c r="F5" s="555" t="s">
        <v>550</v>
      </c>
      <c r="G5" s="1648" t="s">
        <v>551</v>
      </c>
      <c r="H5" s="543"/>
      <c r="I5" s="543"/>
      <c r="J5" s="291"/>
      <c r="K5" s="545"/>
      <c r="AF5" s="1633">
        <v>0</v>
      </c>
    </row>
    <row customHeight="1" ht="18.75" hidden="1">
      <c r="B6" s="2101"/>
      <c r="C6" s="1169"/>
      <c r="D6" s="1640"/>
      <c r="E6" s="548" t="str">
        <f>B2&amp;".3"</f>
        <v>.3</v>
      </c>
      <c r="F6" s="555" t="s">
        <v>552</v>
      </c>
      <c r="G6" s="1648" t="s">
        <v>551</v>
      </c>
      <c r="H6" s="543"/>
      <c r="I6" s="543"/>
      <c r="J6" s="291"/>
      <c r="K6" s="545"/>
      <c r="AF6" s="1633">
        <v>0</v>
      </c>
    </row>
    <row customHeight="1" ht="18.75" hidden="1">
      <c r="B7" s="2101"/>
      <c r="C7" s="1169"/>
      <c r="D7" s="1640"/>
      <c r="E7" s="548" t="str">
        <f>B2&amp;".4"</f>
        <v>.4</v>
      </c>
      <c r="F7" s="555" t="s">
        <v>553</v>
      </c>
      <c r="G7" s="1648" t="s">
        <v>545</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551</v>
      </c>
      <c r="H9" s="543"/>
      <c r="I9" s="543"/>
      <c r="J9" s="544" t="s">
        <v>554</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555</v>
      </c>
      <c r="H11" s="543"/>
      <c r="I11" s="543"/>
      <c r="J11" s="291" t="s">
        <v>556</v>
      </c>
      <c r="K11" s="545"/>
      <c r="AF11" s="1633">
        <v>0</v>
      </c>
    </row>
    <row customHeight="1" ht="11.25" hidden="1">
      <c r="AF12" s="1633">
        <v>0</v>
      </c>
    </row>
    <row customHeight="1" ht="22.5" hidden="1">
      <c r="D13" s="1640"/>
      <c r="E13" s="548"/>
      <c r="F13" s="542"/>
      <c r="G13" s="971" t="s">
        <v>557</v>
      </c>
      <c r="H13" s="547"/>
      <c r="I13" s="547"/>
      <c r="J13" s="747" t="s">
        <v>558</v>
      </c>
      <c r="K13" s="545"/>
      <c r="AF13" s="1633">
        <v>0</v>
      </c>
    </row>
    <row customHeight="1" ht="11.25" hidden="1">
      <c r="AF14" s="1633">
        <v>0</v>
      </c>
    </row>
    <row customHeight="1" ht="22.5" hidden="1">
      <c r="D15" s="1640"/>
      <c r="E15" s="548"/>
      <c r="F15" s="542"/>
      <c r="G15" s="1648" t="s">
        <v>559</v>
      </c>
      <c r="H15" s="547"/>
      <c r="I15" s="547"/>
      <c r="J15" s="291" t="s">
        <v>560</v>
      </c>
      <c r="K15" s="545"/>
      <c r="AF15" s="1633">
        <v>0</v>
      </c>
    </row>
    <row customHeight="1" ht="11.25" hidden="1">
      <c r="AF16" s="1633">
        <v>0</v>
      </c>
    </row>
    <row customHeight="1" ht="22.5" hidden="1">
      <c r="D17" s="1640"/>
      <c r="E17" s="548"/>
      <c r="F17" s="542"/>
      <c r="G17" s="1648" t="s">
        <v>561</v>
      </c>
      <c r="H17" s="547"/>
      <c r="I17" s="547"/>
      <c r="J17" s="291" t="s">
        <v>562</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117</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563</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564</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299</v>
      </c>
      <c r="F28" s="2372"/>
      <c r="G28" s="2372"/>
      <c r="H28" s="1647"/>
      <c r="I28" s="1647"/>
      <c r="J28" s="2129"/>
      <c r="AF28" s="1633">
        <v>11</v>
      </c>
    </row>
    <row customHeight="1" ht="24">
      <c r="E29" s="1648" t="s">
        <v>88</v>
      </c>
      <c r="F29" s="1655" t="s">
        <v>301</v>
      </c>
      <c r="G29" s="1655" t="s">
        <v>565</v>
      </c>
      <c r="H29" s="1655" t="s">
        <v>302</v>
      </c>
      <c r="I29" s="1655" t="s">
        <v>302</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551</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551</v>
      </c>
      <c r="H31" s="560">
        <f>SUMIF($K33:$K71,$K31,H33:H71)</f>
        <v>0</v>
      </c>
      <c r="I31" s="560">
        <f>SUMIF($K33:$K71,$K31,I33:I71)</f>
        <v>0</v>
      </c>
      <c r="J31" s="291" t="str">
        <f>FHD_NOTE_P_2</f>
        <v>Указывается суммарная себестоимость производимых товаров.</v>
      </c>
      <c r="K31" s="1638" t="s">
        <v>566</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551</v>
      </c>
      <c r="H32" s="559"/>
      <c r="I32" s="559"/>
      <c r="J32" s="291" t="str">
        <f>FHD_NOTE_P_3</f>
        <v/>
      </c>
      <c r="K32" s="1638" t="str">
        <f>IF((LEN(E32)-LEN(SUBSTITUTE(E32,".","")))/LEN(".")=1,"p","")</f>
        <v>p</v>
      </c>
      <c r="AF32" s="1633">
        <v>11</v>
      </c>
    </row>
    <row customHeight="1" ht="11.25">
      <c r="A33" s="2373" t="s">
        <v>567</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551</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568</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569</v>
      </c>
      <c r="D41" s="1640"/>
      <c r="E41" s="548" t="str">
        <f>FHD_NUM_P_5</f>
        <v/>
      </c>
      <c r="F41" s="1526" t="str">
        <f>FHD_P_5</f>
        <v/>
      </c>
      <c r="G41" s="1880" t="s">
        <v>551</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551</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551</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551</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570</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571</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572</v>
      </c>
      <c r="C47" s="1638"/>
      <c r="D47" s="577"/>
      <c r="E47" s="548" t="str">
        <f>FHD_NUM_P_11</f>
        <v>2.4</v>
      </c>
      <c r="F47" s="1526" t="str">
        <f>FHD_P_11</f>
        <v>Расходы на приобретение холодной воды, используемой в технологическом процессе</v>
      </c>
      <c r="G47" s="1880" t="s">
        <v>551</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573</v>
      </c>
      <c r="C48" s="1638"/>
      <c r="D48" s="1640"/>
      <c r="E48" s="548" t="str">
        <f>FHD_NUM_P_12</f>
        <v>2.5</v>
      </c>
      <c r="F48" s="1526" t="str">
        <f>FHD_P_12</f>
        <v>Расходы на  химические реагенты, используемые в технологическом процессе</v>
      </c>
      <c r="G48" s="1880" t="s">
        <v>551</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551</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551</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551</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551</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551</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551</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551</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551</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551</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551</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551</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551</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551</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551</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551</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551</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551</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305</v>
      </c>
      <c r="H66" s="1651" t="s">
        <v>574</v>
      </c>
      <c r="I66" s="1651" t="s">
        <v>574</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575</v>
      </c>
      <c r="C67" s="1638"/>
      <c r="D67" s="1640"/>
      <c r="E67" s="548" t="str">
        <f>FHD_NUM_P_31</f>
        <v/>
      </c>
      <c r="F67" s="1526" t="str">
        <f>FHD_P_31</f>
        <v/>
      </c>
      <c r="G67" s="1880" t="s">
        <v>551</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305</v>
      </c>
      <c r="H68" s="1651" t="s">
        <v>574</v>
      </c>
      <c r="I68" s="1651" t="s">
        <v>574</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551</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576</v>
      </c>
      <c r="G71" s="574"/>
      <c r="H71" s="575"/>
      <c r="I71" s="575"/>
      <c r="J71" s="303"/>
      <c r="K71" s="1638"/>
      <c r="L71" s="1638"/>
      <c r="M71" s="1638"/>
      <c r="R71" s="1638"/>
      <c r="U71" s="546"/>
      <c r="AA71" s="1634"/>
      <c r="AB71" s="1634"/>
      <c r="AC71" s="1634"/>
      <c r="AD71" s="1634"/>
      <c r="AE71" s="1634"/>
      <c r="AF71" s="1162">
        <v>14</v>
      </c>
    </row>
    <row s="1368" customFormat="1" customHeight="1" ht="18.75">
      <c r="A72" s="991" t="s">
        <v>577</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551</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551</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551</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551</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551</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551</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551</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551</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578</v>
      </c>
      <c r="C80" s="1638"/>
      <c r="D80" s="1640"/>
      <c r="E80" s="548" t="str">
        <f>FHD_NUM_P_42</f>
        <v/>
      </c>
      <c r="F80" s="2075" t="str">
        <f>FHD_P_42</f>
        <v/>
      </c>
      <c r="G80" s="2073" t="s">
        <v>551</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305</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579</v>
      </c>
      <c r="C82" s="737"/>
      <c r="D82" s="735"/>
      <c r="E82" s="548" t="str">
        <f>FHD_NUM_P_44</f>
        <v/>
      </c>
      <c r="F82" s="1882" t="str">
        <f>FHD_P_44</f>
        <v/>
      </c>
      <c r="G82" s="1883" t="s">
        <v>580</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580</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580</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580</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580</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580</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580</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580</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557</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581</v>
      </c>
      <c r="C91" s="737"/>
      <c r="D91" s="735"/>
      <c r="E91" s="548" t="str">
        <f>FHD_NUM_P_53</f>
        <v/>
      </c>
      <c r="F91" s="1882" t="str">
        <f>FHD_P_53</f>
        <v/>
      </c>
      <c r="G91" s="1883" t="s">
        <v>580</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580</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582</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557</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583</v>
      </c>
      <c r="D96" s="1640"/>
      <c r="E96" s="548" t="str">
        <f>FHD_NUM_P_58</f>
        <v/>
      </c>
      <c r="F96" s="1882" t="str">
        <f>FHD_P_58</f>
        <v/>
      </c>
      <c r="G96" s="1883" t="s">
        <v>580</v>
      </c>
      <c r="H96" s="979"/>
      <c r="I96" s="579"/>
      <c r="J96" s="291" t="str">
        <f>FHD_NOTE_P_58</f>
        <v/>
      </c>
      <c r="K96" s="545"/>
      <c r="AF96" s="1633">
        <v>0</v>
      </c>
    </row>
    <row customHeight="1" ht="18.75" hidden="1">
      <c r="A97" s="2373"/>
      <c r="D97" s="1640"/>
      <c r="E97" s="548" t="str">
        <f>FHD_NUM_P_59</f>
        <v/>
      </c>
      <c r="F97" s="1882" t="str">
        <f>FHD_P_59</f>
        <v/>
      </c>
      <c r="G97" s="1883" t="s">
        <v>580</v>
      </c>
      <c r="H97" s="979"/>
      <c r="I97" s="579"/>
      <c r="J97" s="291" t="str">
        <f>FHD_NOTE_P_59</f>
        <v/>
      </c>
      <c r="K97" s="545"/>
      <c r="AF97" s="1633">
        <v>0</v>
      </c>
    </row>
    <row customHeight="1" ht="18.75" hidden="1">
      <c r="A98" s="2373"/>
      <c r="D98" s="1640"/>
      <c r="E98" s="548" t="str">
        <f>FHD_NUM_P_60</f>
        <v/>
      </c>
      <c r="F98" s="1882" t="str">
        <f>FHD_P_60</f>
        <v/>
      </c>
      <c r="G98" s="1883" t="s">
        <v>580</v>
      </c>
      <c r="H98" s="979"/>
      <c r="I98" s="579"/>
      <c r="J98" s="291" t="str">
        <f>FHD_NOTE_P_60</f>
        <v/>
      </c>
      <c r="K98" s="545"/>
      <c r="AF98" s="1633">
        <v>0</v>
      </c>
    </row>
    <row s="1368" customFormat="1" customHeight="1" ht="18.75">
      <c r="A99" s="2373" t="s">
        <v>584</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555</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585</v>
      </c>
      <c r="G101" s="574"/>
      <c r="H101" s="575"/>
      <c r="I101" s="575"/>
      <c r="J101" s="1006" t="s">
        <v>586</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555</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582</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587</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582</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582</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582</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582</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582</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582</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588</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588</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589</v>
      </c>
      <c r="H112" s="579"/>
      <c r="I112" s="579"/>
      <c r="J112" s="291" t="str">
        <f>FHD_NOTE_P_72</f>
        <v/>
      </c>
      <c r="K112" s="545"/>
      <c r="AF112" s="1633">
        <v>19</v>
      </c>
    </row>
    <row customHeight="1" ht="18.75">
      <c r="A113" s="991" t="s">
        <v>590</v>
      </c>
      <c r="D113" s="1640"/>
      <c r="E113" s="548" t="str">
        <f>FHD_NUM_P_73</f>
        <v>14</v>
      </c>
      <c r="F113" s="1882" t="str">
        <f>FHD_P_73</f>
        <v>Среднесписочная численность административно-управленческого персонала</v>
      </c>
      <c r="G113" s="972" t="s">
        <v>589</v>
      </c>
      <c r="H113" s="970"/>
      <c r="I113" s="970"/>
      <c r="J113" s="291" t="str">
        <f>FHD_NOTE_P_73</f>
        <v/>
      </c>
      <c r="K113" s="545"/>
      <c r="AF113" s="1633">
        <v>0</v>
      </c>
    </row>
    <row customHeight="1" ht="33.75" hidden="1">
      <c r="A114" s="991" t="s">
        <v>591</v>
      </c>
      <c r="D114" s="1640"/>
      <c r="E114" s="548" t="str">
        <f>FHD_NUM_P_74</f>
        <v/>
      </c>
      <c r="F114" s="1882" t="str">
        <f>FHD_P_74</f>
        <v/>
      </c>
      <c r="G114" s="1878" t="s">
        <v>592</v>
      </c>
      <c r="H114" s="579"/>
      <c r="I114" s="579"/>
      <c r="J114" s="291" t="str">
        <f>FHD_NOTE_P_74</f>
        <v/>
      </c>
      <c r="K114" s="545"/>
      <c r="AF114" s="1633">
        <v>0</v>
      </c>
    </row>
    <row s="1637" customFormat="1" customHeight="1" ht="18.75" hidden="1">
      <c r="A115" s="2375" t="s">
        <v>593</v>
      </c>
      <c r="B115" s="912"/>
      <c r="C115" s="737"/>
      <c r="D115" s="735"/>
      <c r="E115" s="548" t="str">
        <f>FHD_NUM_P_75</f>
        <v/>
      </c>
      <c r="F115" s="1882" t="str">
        <f>FHD_P_75</f>
        <v/>
      </c>
      <c r="G115" s="1878" t="s">
        <v>557</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557</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557</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594</v>
      </c>
      <c r="G119" s="749"/>
      <c r="H119" s="750"/>
      <c r="I119" s="750"/>
      <c r="J119" s="1005" t="s">
        <v>595</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596</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559</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585</v>
      </c>
      <c r="G122" s="574"/>
      <c r="H122" s="575"/>
      <c r="I122" s="575"/>
      <c r="J122" s="1006" t="s">
        <v>597</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561</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585</v>
      </c>
      <c r="G125" s="574"/>
      <c r="H125" s="575"/>
      <c r="I125" s="575"/>
      <c r="J125" s="1006" t="s">
        <v>598</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599</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600</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587</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305</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587</v>
      </c>
      <c r="D129" s="1640"/>
      <c r="E129" s="548" t="str">
        <f>FHD_NUM_P_83</f>
        <v>19.1</v>
      </c>
      <c r="F129" s="1526" t="str">
        <f>FHD_P_83</f>
        <v>Информация о показателях физического износа объектов теплоснабжения</v>
      </c>
      <c r="G129" s="1880" t="s">
        <v>305</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587</v>
      </c>
      <c r="D130" s="1640"/>
      <c r="E130" s="548" t="str">
        <f>FHD_NUM_P_84</f>
        <v>19.2</v>
      </c>
      <c r="F130" s="1526" t="str">
        <f>FHD_P_84</f>
        <v>Информация о показателях энергетической эффективности объектов теплоснабжения</v>
      </c>
      <c r="G130" s="1880" t="s">
        <v>305</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AE1DED-6719-6E18-D238-BBB249091566}"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299</v>
      </c>
      <c r="F9" s="2104"/>
      <c r="G9" s="2104"/>
      <c r="H9" s="2104"/>
      <c r="I9" s="2104"/>
      <c r="J9" s="2104"/>
      <c r="K9" s="2104"/>
      <c r="L9" s="2104"/>
      <c r="M9" s="2104"/>
      <c r="N9" s="2104"/>
      <c r="O9" s="2104"/>
      <c r="P9" s="2104"/>
      <c r="Q9" s="2104"/>
      <c r="R9" s="2105"/>
      <c r="S9" s="2129" t="s">
        <v>300</v>
      </c>
      <c r="T9" s="336"/>
      <c r="CF9" s="507">
        <v>19</v>
      </c>
    </row>
    <row customHeight="1" ht="48.29999999999999">
      <c r="D10" s="553" t="s">
        <v>88</v>
      </c>
      <c r="E10" s="2129" t="s">
        <v>88</v>
      </c>
      <c r="F10" s="2129"/>
      <c r="G10" s="523" t="s">
        <v>301</v>
      </c>
      <c r="H10" s="2129" t="s">
        <v>88</v>
      </c>
      <c r="I10" s="2129"/>
      <c r="J10" s="523" t="s">
        <v>601</v>
      </c>
      <c r="K10" s="523" t="s">
        <v>602</v>
      </c>
      <c r="L10" s="2129" t="s">
        <v>88</v>
      </c>
      <c r="M10" s="2129"/>
      <c r="N10" s="523" t="s">
        <v>603</v>
      </c>
      <c r="O10" s="523" t="s">
        <v>604</v>
      </c>
      <c r="P10" s="523" t="s">
        <v>605</v>
      </c>
      <c r="Q10" s="523" t="s">
        <v>606</v>
      </c>
      <c r="R10" s="523" t="s">
        <v>607</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149</v>
      </c>
      <c r="P11" s="1027" t="s">
        <v>150</v>
      </c>
      <c r="Q11" s="1027" t="s">
        <v>151</v>
      </c>
      <c r="R11" s="1027" t="s">
        <v>152</v>
      </c>
      <c r="S11" s="1027" t="s">
        <v>153</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375</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117</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608</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563</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564</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609</v>
      </c>
      <c r="F17" s="2378"/>
      <c r="G17" s="2378"/>
      <c r="H17" s="2378"/>
      <c r="I17" s="2378"/>
      <c r="J17" s="2378"/>
      <c r="K17" s="2378"/>
      <c r="L17" s="2378"/>
      <c r="M17" s="2378"/>
      <c r="N17" s="2378"/>
      <c r="O17" s="2378"/>
      <c r="P17" s="2378"/>
      <c r="Q17" s="560">
        <f>SUMIF(T18:T19,"i",Q18:Q19)</f>
        <v>0</v>
      </c>
      <c r="R17" s="1019"/>
      <c r="S17" s="899" t="s">
        <v>610</v>
      </c>
      <c r="T17" s="719" t="s">
        <v>611</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612</v>
      </c>
      <c r="F20" s="2378"/>
      <c r="G20" s="2378"/>
      <c r="H20" s="2378"/>
      <c r="I20" s="2378"/>
      <c r="J20" s="2378"/>
      <c r="K20" s="2378"/>
      <c r="L20" s="2378"/>
      <c r="M20" s="2378"/>
      <c r="N20" s="2378"/>
      <c r="O20" s="2378"/>
      <c r="P20" s="2378"/>
      <c r="Q20" s="560">
        <f>SUMIF(T21:T22,"i",Q21:Q22)</f>
        <v>0</v>
      </c>
      <c r="R20" s="1019"/>
      <c r="S20" s="711" t="s">
        <v>613</v>
      </c>
      <c r="T20" s="719" t="s">
        <v>611</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DABFE-AD3B-DAE8-67E6-DAF338CF5B87}"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614</v>
      </c>
      <c r="C2" s="2055" t="s">
        <v>615</v>
      </c>
      <c r="D2" s="2054" t="s">
        <v>616</v>
      </c>
      <c r="E2" s="2058">
        <f>RIGHT(I2,LEN(I2)-SEARCH("#",SUBSTITUTE(I2,".","#",LEN(I2)-LEN(SUBSTITUTE(I2,".","")))))</f>
      </c>
      <c r="F2" s="2060">
        <f>J2</f>
        <v>0</v>
      </c>
      <c r="G2" s="1638"/>
      <c r="H2" s="2061"/>
      <c r="I2" s="2051"/>
      <c r="J2" s="542"/>
      <c r="K2" s="2021" t="s">
        <v>555</v>
      </c>
      <c r="L2" s="753"/>
      <c r="M2" s="753"/>
      <c r="N2" s="545"/>
      <c r="O2" s="1527" t="s">
        <v>556</v>
      </c>
      <c r="P2" s="545"/>
      <c r="Q2" s="1638"/>
      <c r="R2" s="1638"/>
      <c r="W2" s="1638"/>
      <c r="Z2" s="546"/>
      <c r="AF2" s="1634"/>
      <c r="AG2" s="1634"/>
      <c r="AH2" s="1634"/>
      <c r="AI2" s="1634"/>
      <c r="AJ2" s="1634"/>
      <c r="AK2" s="1368">
        <v>0</v>
      </c>
    </row>
    <row customHeight="1" ht="11.25" hidden="1">
      <c r="E3" s="2053" t="s">
        <v>617</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618</v>
      </c>
      <c r="J6" s="2309"/>
      <c r="K6" s="2309"/>
      <c r="L6" s="2309"/>
      <c r="M6" s="2309"/>
      <c r="O6" s="558"/>
      <c r="AK6" s="1633">
        <v>55</v>
      </c>
    </row>
    <row customHeight="1" ht="25.2">
      <c r="I7" s="2251" t="str">
        <f>IF(org=0,"Не определено",org)</f>
        <v>ПАО "ТГК-2"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117</v>
      </c>
      <c r="AK9" s="1638">
        <v>1</v>
      </c>
    </row>
    <row customHeight="1" ht="11.549999999999999">
      <c r="E10" s="2052" t="s">
        <v>619</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300</v>
      </c>
      <c r="AK10" s="1633">
        <v>11</v>
      </c>
    </row>
    <row customHeight="1" ht="11.549999999999999">
      <c r="E11" s="2052" t="s">
        <v>620</v>
      </c>
      <c r="I11" s="713"/>
      <c r="J11" s="2369" t="s">
        <v>563</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621</v>
      </c>
      <c r="I12" s="1664"/>
      <c r="J12" s="2369" t="s">
        <v>564</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622</v>
      </c>
      <c r="F13" s="2052" t="s">
        <v>623</v>
      </c>
      <c r="I13" s="2371" t="s">
        <v>299</v>
      </c>
      <c r="J13" s="2372"/>
      <c r="K13" s="2372"/>
      <c r="L13" s="2029"/>
      <c r="M13" s="2069"/>
      <c r="O13" s="2129"/>
      <c r="AK13" s="1633">
        <v>11</v>
      </c>
    </row>
    <row customHeight="1" ht="24">
      <c r="I14" s="2022" t="s">
        <v>88</v>
      </c>
      <c r="J14" s="2022" t="s">
        <v>301</v>
      </c>
      <c r="K14" s="2022" t="s">
        <v>565</v>
      </c>
      <c r="L14" s="2062" t="s">
        <v>302</v>
      </c>
      <c r="M14" s="2063" t="s">
        <v>302</v>
      </c>
      <c r="O14" s="2129"/>
      <c r="AK14" s="1633">
        <v>23</v>
      </c>
    </row>
    <row customHeight="1" ht="24">
      <c r="A15" s="2056"/>
      <c r="B15" s="2055" t="s">
        <v>624</v>
      </c>
      <c r="C15" s="2055" t="s">
        <v>625</v>
      </c>
      <c r="D15" s="2054" t="s">
        <v>626</v>
      </c>
      <c r="E15" s="2058" t="s">
        <v>627</v>
      </c>
      <c r="F15" s="2058" t="s">
        <v>627</v>
      </c>
      <c r="G15" s="1638" t="s">
        <v>587</v>
      </c>
      <c r="H15" s="2023"/>
      <c r="I15" s="1632">
        <v>1</v>
      </c>
      <c r="J15" s="2024" t="s">
        <v>628</v>
      </c>
      <c r="K15" s="2022" t="s">
        <v>305</v>
      </c>
      <c r="L15" s="664"/>
      <c r="M15" s="820"/>
      <c r="N15" s="545" t="s">
        <v>629</v>
      </c>
      <c r="O15" s="1527" t="s">
        <v>630</v>
      </c>
      <c r="P15" s="545" t="s">
        <v>629</v>
      </c>
      <c r="AK15" s="1633">
        <v>23</v>
      </c>
    </row>
    <row customHeight="1" ht="35.699999999999996">
      <c r="A16" s="2056"/>
      <c r="B16" s="2055" t="s">
        <v>631</v>
      </c>
      <c r="C16" s="2055" t="s">
        <v>632</v>
      </c>
      <c r="D16" s="2054" t="s">
        <v>616</v>
      </c>
      <c r="E16" s="2058" t="s">
        <v>627</v>
      </c>
      <c r="F16" s="2058" t="s">
        <v>627</v>
      </c>
      <c r="H16" s="2023"/>
      <c r="I16" s="1631">
        <v>2</v>
      </c>
      <c r="J16" s="2065" t="s">
        <v>633</v>
      </c>
      <c r="K16" s="2064" t="s">
        <v>555</v>
      </c>
      <c r="L16" s="2070"/>
      <c r="M16" s="1678"/>
      <c r="N16" s="545" t="s">
        <v>629</v>
      </c>
      <c r="O16" s="1527" t="s">
        <v>634</v>
      </c>
      <c r="P16" s="545" t="s">
        <v>629</v>
      </c>
      <c r="AK16" s="1633">
        <v>34</v>
      </c>
    </row>
    <row s="1644" customFormat="1" customHeight="1" ht="17.25" hidden="1">
      <c r="A17" s="1169"/>
      <c r="B17" s="1169"/>
      <c r="C17" s="1169"/>
      <c r="D17" s="1169"/>
      <c r="E17" s="1169"/>
      <c r="H17" s="1326"/>
      <c r="I17" s="1015" t="s">
        <v>635</v>
      </c>
      <c r="J17" s="993"/>
      <c r="K17" s="1015"/>
      <c r="L17" s="994"/>
      <c r="M17" s="994"/>
      <c r="O17" s="1387"/>
      <c r="AK17" s="1638">
        <v>1</v>
      </c>
    </row>
    <row s="1368" customFormat="1" customHeight="1" ht="24">
      <c r="A18" s="989"/>
      <c r="B18" s="989"/>
      <c r="C18" s="989"/>
      <c r="D18" s="989"/>
      <c r="E18" s="989"/>
      <c r="G18" s="1638"/>
      <c r="H18" s="1635"/>
      <c r="I18" s="572"/>
      <c r="J18" s="573" t="s">
        <v>585</v>
      </c>
      <c r="K18" s="574"/>
      <c r="L18" s="2072"/>
      <c r="M18" s="575"/>
      <c r="N18" s="545"/>
      <c r="O18" s="1527" t="s">
        <v>586</v>
      </c>
      <c r="P18" s="545"/>
      <c r="Q18" s="1638"/>
      <c r="R18" s="1638"/>
      <c r="W18" s="1638"/>
      <c r="Z18" s="546"/>
      <c r="AF18" s="1634"/>
      <c r="AG18" s="1634"/>
      <c r="AH18" s="1634"/>
      <c r="AI18" s="1634"/>
      <c r="AJ18" s="1634"/>
      <c r="AK18" s="1368">
        <v>23</v>
      </c>
    </row>
    <row customHeight="1" ht="19.95">
      <c r="A19" s="2056"/>
      <c r="B19" s="2055" t="s">
        <v>636</v>
      </c>
      <c r="C19" s="2055" t="s">
        <v>637</v>
      </c>
      <c r="D19" s="2054" t="s">
        <v>616</v>
      </c>
      <c r="E19" s="2058" t="s">
        <v>627</v>
      </c>
      <c r="F19" s="2058" t="s">
        <v>627</v>
      </c>
      <c r="H19" s="2023"/>
      <c r="I19" s="1666">
        <v>3</v>
      </c>
      <c r="J19" s="2024" t="s">
        <v>637</v>
      </c>
      <c r="K19" s="2020" t="s">
        <v>555</v>
      </c>
      <c r="L19" s="729"/>
      <c r="M19" s="559"/>
      <c r="N19" s="545"/>
      <c r="O19" s="1527" t="s">
        <v>638</v>
      </c>
      <c r="P19" s="545"/>
      <c r="AK19" s="1633">
        <v>19</v>
      </c>
    </row>
    <row customHeight="1" ht="77.7">
      <c r="A20" s="2056"/>
      <c r="B20" s="2055" t="s">
        <v>639</v>
      </c>
      <c r="C20" s="2055" t="s">
        <v>640</v>
      </c>
      <c r="D20" s="2054" t="s">
        <v>616</v>
      </c>
      <c r="E20" s="2058" t="s">
        <v>627</v>
      </c>
      <c r="F20" s="2058" t="s">
        <v>627</v>
      </c>
      <c r="H20" s="2023"/>
      <c r="I20" s="1666">
        <v>4</v>
      </c>
      <c r="J20" s="2024" t="s">
        <v>641</v>
      </c>
      <c r="K20" s="2020" t="s">
        <v>582</v>
      </c>
      <c r="L20" s="729"/>
      <c r="M20" s="559"/>
      <c r="N20" s="545"/>
      <c r="O20" s="1527"/>
      <c r="P20" s="545"/>
      <c r="AK20" s="1633">
        <v>74</v>
      </c>
    </row>
    <row customHeight="1" ht="35.699999999999996">
      <c r="A21" s="2056"/>
      <c r="B21" s="2055" t="s">
        <v>642</v>
      </c>
      <c r="C21" s="2055" t="s">
        <v>643</v>
      </c>
      <c r="D21" s="2054" t="s">
        <v>616</v>
      </c>
      <c r="E21" s="2058" t="s">
        <v>627</v>
      </c>
      <c r="F21" s="2058" t="s">
        <v>627</v>
      </c>
      <c r="H21" s="2023"/>
      <c r="I21" s="1666">
        <v>5</v>
      </c>
      <c r="J21" s="2024" t="s">
        <v>644</v>
      </c>
      <c r="K21" s="2020" t="s">
        <v>582</v>
      </c>
      <c r="L21" s="729"/>
      <c r="M21" s="559"/>
      <c r="N21" s="545"/>
      <c r="O21" s="1527" t="s">
        <v>638</v>
      </c>
      <c r="P21" s="545"/>
      <c r="AK21" s="1633">
        <v>34</v>
      </c>
    </row>
    <row customHeight="1" ht="48.29999999999999">
      <c r="A22" s="2056"/>
      <c r="B22" s="2055" t="s">
        <v>645</v>
      </c>
      <c r="C22" s="2055" t="s">
        <v>646</v>
      </c>
      <c r="D22" s="2054" t="s">
        <v>616</v>
      </c>
      <c r="E22" s="2058" t="s">
        <v>627</v>
      </c>
      <c r="F22" s="2058" t="s">
        <v>627</v>
      </c>
      <c r="H22" s="2023"/>
      <c r="I22" s="1666">
        <v>6</v>
      </c>
      <c r="J22" s="2024" t="s">
        <v>647</v>
      </c>
      <c r="K22" s="2020" t="s">
        <v>582</v>
      </c>
      <c r="L22" s="729"/>
      <c r="M22" s="559"/>
      <c r="N22" s="545"/>
      <c r="O22" s="1527" t="s">
        <v>648</v>
      </c>
      <c r="P22" s="545"/>
      <c r="AK22" s="1633">
        <v>46</v>
      </c>
    </row>
    <row customHeight="1" ht="19.95">
      <c r="A23" s="2056"/>
      <c r="B23" s="2055" t="s">
        <v>649</v>
      </c>
      <c r="C23" s="2055" t="s">
        <v>650</v>
      </c>
      <c r="D23" s="2054" t="s">
        <v>616</v>
      </c>
      <c r="E23" s="2058" t="s">
        <v>627</v>
      </c>
      <c r="F23" s="2058" t="s">
        <v>627</v>
      </c>
      <c r="H23" s="2023"/>
      <c r="I23" s="1666" t="s">
        <v>651</v>
      </c>
      <c r="J23" s="1526" t="s">
        <v>652</v>
      </c>
      <c r="K23" s="2020" t="s">
        <v>582</v>
      </c>
      <c r="L23" s="729"/>
      <c r="M23" s="559"/>
      <c r="N23" s="545"/>
      <c r="O23" s="1527" t="s">
        <v>638</v>
      </c>
      <c r="P23" s="545"/>
      <c r="AK23" s="1633">
        <v>19</v>
      </c>
    </row>
    <row customHeight="1" ht="19.95">
      <c r="A24" s="2056"/>
      <c r="B24" s="2055" t="s">
        <v>653</v>
      </c>
      <c r="C24" s="2055" t="s">
        <v>654</v>
      </c>
      <c r="D24" s="2054" t="s">
        <v>616</v>
      </c>
      <c r="E24" s="2058" t="s">
        <v>627</v>
      </c>
      <c r="F24" s="2058" t="s">
        <v>627</v>
      </c>
      <c r="H24" s="2023"/>
      <c r="I24" s="1666" t="s">
        <v>655</v>
      </c>
      <c r="J24" s="1526" t="s">
        <v>656</v>
      </c>
      <c r="K24" s="2020" t="s">
        <v>582</v>
      </c>
      <c r="L24" s="729"/>
      <c r="M24" s="559"/>
      <c r="N24" s="545"/>
      <c r="O24" s="1527"/>
      <c r="P24" s="545"/>
      <c r="AK24" s="1633">
        <v>19</v>
      </c>
    </row>
    <row customHeight="1" ht="24">
      <c r="A25" s="2056"/>
      <c r="B25" s="2055" t="s">
        <v>657</v>
      </c>
      <c r="C25" s="2055" t="s">
        <v>658</v>
      </c>
      <c r="D25" s="2054" t="s">
        <v>616</v>
      </c>
      <c r="E25" s="2058" t="s">
        <v>627</v>
      </c>
      <c r="F25" s="2058" t="s">
        <v>627</v>
      </c>
      <c r="H25" s="2023"/>
      <c r="I25" s="1666" t="s">
        <v>659</v>
      </c>
      <c r="J25" s="1526" t="s">
        <v>660</v>
      </c>
      <c r="K25" s="2020" t="s">
        <v>582</v>
      </c>
      <c r="L25" s="729"/>
      <c r="M25" s="559"/>
      <c r="N25" s="545"/>
      <c r="O25" s="1527"/>
      <c r="P25" s="545"/>
      <c r="AK25" s="1633">
        <v>23</v>
      </c>
    </row>
    <row customHeight="1" ht="24">
      <c r="A26" s="2056"/>
      <c r="B26" s="2055" t="s">
        <v>661</v>
      </c>
      <c r="C26" s="2055" t="s">
        <v>662</v>
      </c>
      <c r="D26" s="2054" t="s">
        <v>616</v>
      </c>
      <c r="E26" s="2058" t="s">
        <v>627</v>
      </c>
      <c r="F26" s="2058" t="s">
        <v>627</v>
      </c>
      <c r="H26" s="2023"/>
      <c r="I26" s="1666">
        <v>7</v>
      </c>
      <c r="J26" s="2024" t="s">
        <v>662</v>
      </c>
      <c r="K26" s="2020" t="s">
        <v>663</v>
      </c>
      <c r="L26" s="729"/>
      <c r="M26" s="559"/>
      <c r="N26" s="545"/>
      <c r="O26" s="1527"/>
      <c r="P26" s="545"/>
      <c r="AK26" s="1633">
        <v>23</v>
      </c>
    </row>
    <row customHeight="1" ht="24">
      <c r="A27" s="2056"/>
      <c r="B27" s="2055" t="s">
        <v>664</v>
      </c>
      <c r="C27" s="2055" t="s">
        <v>665</v>
      </c>
      <c r="D27" s="2054" t="s">
        <v>616</v>
      </c>
      <c r="E27" s="2058" t="s">
        <v>627</v>
      </c>
      <c r="F27" s="2058" t="s">
        <v>627</v>
      </c>
      <c r="H27" s="2023"/>
      <c r="I27" s="1666">
        <v>8</v>
      </c>
      <c r="J27" s="2024" t="s">
        <v>665</v>
      </c>
      <c r="K27" s="2020" t="s">
        <v>588</v>
      </c>
      <c r="L27" s="729"/>
      <c r="M27" s="559"/>
      <c r="N27" s="545"/>
      <c r="O27" s="1527"/>
      <c r="P27" s="545"/>
      <c r="AK27" s="1633">
        <v>23</v>
      </c>
    </row>
    <row customHeight="1" ht="35.699999999999996">
      <c r="A28" s="2056"/>
      <c r="B28" s="2055" t="s">
        <v>666</v>
      </c>
      <c r="C28" s="2055" t="s">
        <v>667</v>
      </c>
      <c r="D28" s="2054" t="s">
        <v>616</v>
      </c>
      <c r="E28" s="2058" t="s">
        <v>627</v>
      </c>
      <c r="F28" s="2058" t="s">
        <v>627</v>
      </c>
      <c r="H28" s="2023"/>
      <c r="I28" s="1677">
        <v>9</v>
      </c>
      <c r="J28" s="2024" t="s">
        <v>668</v>
      </c>
      <c r="K28" s="2020" t="s">
        <v>559</v>
      </c>
      <c r="L28" s="729"/>
      <c r="M28" s="559"/>
      <c r="N28" s="545"/>
      <c r="O28" s="1527"/>
      <c r="P28" s="545"/>
      <c r="AK28" s="1633">
        <v>34</v>
      </c>
    </row>
    <row customHeight="1" ht="35.699999999999996">
      <c r="A29" s="2056"/>
      <c r="B29" s="2055" t="s">
        <v>669</v>
      </c>
      <c r="C29" s="2055" t="s">
        <v>670</v>
      </c>
      <c r="D29" s="2054" t="s">
        <v>616</v>
      </c>
      <c r="E29" s="2058" t="s">
        <v>627</v>
      </c>
      <c r="F29" s="2058" t="s">
        <v>627</v>
      </c>
      <c r="H29" s="2023"/>
      <c r="I29" s="1677">
        <v>10</v>
      </c>
      <c r="J29" s="2024" t="s">
        <v>671</v>
      </c>
      <c r="K29" s="2020" t="s">
        <v>559</v>
      </c>
      <c r="L29" s="729"/>
      <c r="M29" s="559"/>
      <c r="N29" s="545"/>
      <c r="O29" s="1527"/>
      <c r="P29" s="545"/>
      <c r="AK29" s="1633">
        <v>34</v>
      </c>
    </row>
    <row customHeight="1" ht="24">
      <c r="A30" s="2056"/>
      <c r="B30" s="2055" t="s">
        <v>672</v>
      </c>
      <c r="C30" s="2055" t="s">
        <v>673</v>
      </c>
      <c r="D30" s="2054" t="s">
        <v>616</v>
      </c>
      <c r="E30" s="2058" t="s">
        <v>627</v>
      </c>
      <c r="F30" s="2058" t="s">
        <v>627</v>
      </c>
      <c r="H30" s="2023"/>
      <c r="I30" s="1677">
        <v>11</v>
      </c>
      <c r="J30" s="2024" t="s">
        <v>673</v>
      </c>
      <c r="K30" s="2020" t="s">
        <v>589</v>
      </c>
      <c r="L30" s="2071"/>
      <c r="M30" s="1623"/>
      <c r="N30" s="545"/>
      <c r="O30" s="1527"/>
      <c r="P30" s="545"/>
      <c r="AK30" s="1633">
        <v>23</v>
      </c>
    </row>
    <row customHeight="1" ht="24">
      <c r="A31" s="2056"/>
      <c r="B31" s="2055" t="s">
        <v>674</v>
      </c>
      <c r="C31" s="2055" t="s">
        <v>675</v>
      </c>
      <c r="D31" s="2054" t="s">
        <v>616</v>
      </c>
      <c r="E31" s="2058" t="s">
        <v>627</v>
      </c>
      <c r="F31" s="2058" t="s">
        <v>627</v>
      </c>
      <c r="H31" s="2023"/>
      <c r="I31" s="1677">
        <v>12</v>
      </c>
      <c r="J31" s="2024" t="s">
        <v>675</v>
      </c>
      <c r="K31" s="2020" t="s">
        <v>589</v>
      </c>
      <c r="L31" s="2071"/>
      <c r="M31" s="1623"/>
      <c r="N31" s="545"/>
      <c r="O31" s="1527"/>
      <c r="P31" s="545"/>
      <c r="AK31" s="1633">
        <v>23</v>
      </c>
    </row>
    <row customHeight="1" ht="48.29999999999999">
      <c r="A32" s="2056"/>
      <c r="B32" s="2055" t="s">
        <v>676</v>
      </c>
      <c r="C32" s="2055" t="s">
        <v>677</v>
      </c>
      <c r="D32" s="2054" t="s">
        <v>616</v>
      </c>
      <c r="E32" s="2058" t="s">
        <v>627</v>
      </c>
      <c r="F32" s="2058" t="s">
        <v>627</v>
      </c>
      <c r="H32" s="2023"/>
      <c r="I32" s="1677">
        <v>13</v>
      </c>
      <c r="J32" s="2024" t="s">
        <v>678</v>
      </c>
      <c r="K32" s="2020" t="s">
        <v>599</v>
      </c>
      <c r="L32" s="729"/>
      <c r="M32" s="559"/>
      <c r="N32" s="545"/>
      <c r="O32" s="1527" t="s">
        <v>638</v>
      </c>
      <c r="P32" s="545"/>
      <c r="AK32" s="1633">
        <v>46</v>
      </c>
    </row>
    <row s="1368" customFormat="1" customHeight="1" ht="48.29999999999999">
      <c r="A33" s="2056"/>
      <c r="B33" s="2055" t="s">
        <v>679</v>
      </c>
      <c r="C33" s="2055" t="s">
        <v>680</v>
      </c>
      <c r="D33" s="2054" t="s">
        <v>616</v>
      </c>
      <c r="E33" s="2058" t="s">
        <v>627</v>
      </c>
      <c r="F33" s="2058" t="s">
        <v>627</v>
      </c>
      <c r="G33" s="1638"/>
      <c r="H33" s="2023"/>
      <c r="I33" s="1677">
        <v>14</v>
      </c>
      <c r="J33" s="2036" t="s">
        <v>681</v>
      </c>
      <c r="K33" s="2025" t="s">
        <v>682</v>
      </c>
      <c r="L33" s="729"/>
      <c r="M33" s="559"/>
      <c r="N33" s="545"/>
      <c r="O33" s="1527" t="s">
        <v>638</v>
      </c>
      <c r="P33" s="545"/>
      <c r="Q33" s="1638"/>
      <c r="R33" s="1638"/>
      <c r="W33" s="1638"/>
      <c r="Z33" s="546"/>
      <c r="AF33" s="1634"/>
      <c r="AG33" s="1634"/>
      <c r="AH33" s="1634"/>
      <c r="AI33" s="1634"/>
      <c r="AJ33" s="1634"/>
      <c r="AK33" s="1368">
        <v>46</v>
      </c>
    </row>
    <row customHeight="1" ht="108">
      <c r="A34" s="2056"/>
      <c r="B34" s="2055" t="s">
        <v>683</v>
      </c>
      <c r="C34" s="2055" t="s">
        <v>684</v>
      </c>
      <c r="D34" s="2054" t="s">
        <v>626</v>
      </c>
      <c r="E34" s="2058" t="s">
        <v>627</v>
      </c>
      <c r="F34" s="2058" t="s">
        <v>627</v>
      </c>
      <c r="G34" s="1638" t="s">
        <v>587</v>
      </c>
      <c r="H34" s="2023"/>
      <c r="I34" s="2034">
        <v>15</v>
      </c>
      <c r="J34" s="2035" t="s">
        <v>685</v>
      </c>
      <c r="K34" s="2020" t="s">
        <v>305</v>
      </c>
      <c r="L34" s="387"/>
      <c r="M34" s="1166"/>
      <c r="N34" s="545"/>
      <c r="O34" s="1527" t="s">
        <v>630</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150</v>
      </c>
      <c r="C204" s="989" t="s">
        <v>150</v>
      </c>
      <c r="D204" s="989" t="s">
        <v>150</v>
      </c>
      <c r="E204" s="989" t="s">
        <v>150</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8EAE39-5688-1578-F6B8-5CCEFE7C06F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686</v>
      </c>
      <c r="C2" s="2055" t="s">
        <v>687</v>
      </c>
      <c r="D2" s="2054" t="s">
        <v>626</v>
      </c>
      <c r="E2" s="2060">
        <f>I2-3</f>
        <v>-3</v>
      </c>
      <c r="F2" s="2060">
        <f>J2</f>
        <v>0</v>
      </c>
      <c r="H2" s="1732" t="s">
        <v>688</v>
      </c>
      <c r="I2" s="2026"/>
      <c r="J2" s="1684"/>
      <c r="K2" s="2020" t="s">
        <v>305</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689</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299</v>
      </c>
      <c r="J8" s="2389"/>
      <c r="K8" s="2389"/>
      <c r="L8" s="2390"/>
      <c r="M8" s="2391" t="s">
        <v>300</v>
      </c>
      <c r="W8" s="1633">
        <v>14</v>
      </c>
    </row>
    <row customHeight="1" ht="35.699999999999996">
      <c r="E9" s="2053" t="s">
        <v>617</v>
      </c>
      <c r="F9" s="2053" t="s">
        <v>623</v>
      </c>
      <c r="H9" s="378"/>
      <c r="I9" s="2027" t="s">
        <v>88</v>
      </c>
      <c r="J9" s="2028" t="s">
        <v>301</v>
      </c>
      <c r="K9" s="2066" t="s">
        <v>565</v>
      </c>
      <c r="L9" s="2067" t="s">
        <v>302</v>
      </c>
      <c r="M9" s="2391"/>
      <c r="W9" s="1633">
        <v>34</v>
      </c>
    </row>
    <row customHeight="1" ht="35.699999999999996">
      <c r="B10" s="2055" t="s">
        <v>690</v>
      </c>
      <c r="C10" s="2055" t="s">
        <v>691</v>
      </c>
      <c r="D10" s="2054" t="s">
        <v>626</v>
      </c>
      <c r="E10" s="2058" t="s">
        <v>627</v>
      </c>
      <c r="F10" s="2058" t="s">
        <v>627</v>
      </c>
      <c r="H10" s="378"/>
      <c r="I10" s="2026" t="s">
        <v>109</v>
      </c>
      <c r="J10" s="1888" t="s">
        <v>692</v>
      </c>
      <c r="K10" s="2020" t="s">
        <v>305</v>
      </c>
      <c r="L10" s="820"/>
      <c r="M10" s="299" t="s">
        <v>693</v>
      </c>
      <c r="W10" s="1633">
        <v>34</v>
      </c>
    </row>
    <row customHeight="1" ht="50.25">
      <c r="B11" s="2055" t="s">
        <v>694</v>
      </c>
      <c r="C11" s="2055" t="s">
        <v>695</v>
      </c>
      <c r="D11" s="2054" t="s">
        <v>626</v>
      </c>
      <c r="E11" s="2058" t="s">
        <v>627</v>
      </c>
      <c r="F11" s="2058" t="s">
        <v>627</v>
      </c>
      <c r="H11" s="378"/>
      <c r="I11" s="2026" t="s">
        <v>110</v>
      </c>
      <c r="J11" s="1888" t="s">
        <v>696</v>
      </c>
      <c r="K11" s="2020" t="s">
        <v>305</v>
      </c>
      <c r="L11" s="820"/>
      <c r="M11" s="299" t="s">
        <v>693</v>
      </c>
      <c r="W11" s="1633">
        <v>48</v>
      </c>
    </row>
    <row customHeight="1" ht="48.29999999999999">
      <c r="B12" s="2055" t="s">
        <v>697</v>
      </c>
      <c r="C12" s="2055" t="s">
        <v>698</v>
      </c>
      <c r="D12" s="2054" t="s">
        <v>626</v>
      </c>
      <c r="E12" s="2058" t="s">
        <v>627</v>
      </c>
      <c r="F12" s="2058" t="s">
        <v>627</v>
      </c>
      <c r="H12" s="1690"/>
      <c r="I12" s="2026" t="s">
        <v>90</v>
      </c>
      <c r="J12" s="2033" t="s">
        <v>699</v>
      </c>
      <c r="K12" s="2020" t="s">
        <v>305</v>
      </c>
      <c r="L12" s="820"/>
      <c r="M12" s="299" t="s">
        <v>700</v>
      </c>
      <c r="N12" s="1626"/>
      <c r="P12" s="1633"/>
      <c r="W12" s="1633">
        <v>46</v>
      </c>
    </row>
    <row customHeight="1" ht="14.699999999999998">
      <c r="E13" s="345"/>
      <c r="H13" s="378"/>
      <c r="I13" s="349"/>
      <c r="J13" s="653" t="s">
        <v>701</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149</v>
      </c>
      <c r="F16" s="2057" t="s">
        <v>149</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B54D8-8F2A-4AA8-CCE3-9EFC2B2F68DB}"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551</v>
      </c>
      <c r="H2" s="543"/>
      <c r="I2" s="543"/>
      <c r="J2" s="544" t="s">
        <v>702</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703</v>
      </c>
      <c r="F6" s="2309"/>
      <c r="G6" s="2309"/>
      <c r="H6" s="2309"/>
      <c r="I6" s="2309"/>
      <c r="J6" s="558"/>
      <c r="AF6" s="1633">
        <v>30</v>
      </c>
    </row>
    <row customHeight="1" ht="11.549999999999999">
      <c r="E7" s="2251" t="str">
        <f>IF(org=0,"Не определено",org)</f>
        <v>ПАО "ТГК-2"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117</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563</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564</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299</v>
      </c>
      <c r="F13" s="2372"/>
      <c r="G13" s="2372"/>
      <c r="H13" s="1553"/>
      <c r="I13" s="1553"/>
      <c r="J13" s="2129"/>
      <c r="AF13" s="1633">
        <v>11</v>
      </c>
    </row>
    <row customHeight="1" ht="24">
      <c r="E14" s="1641" t="s">
        <v>88</v>
      </c>
      <c r="F14" s="1636" t="s">
        <v>301</v>
      </c>
      <c r="G14" s="1636" t="s">
        <v>565</v>
      </c>
      <c r="H14" s="1636" t="s">
        <v>302</v>
      </c>
      <c r="I14" s="1636" t="s">
        <v>302</v>
      </c>
      <c r="J14" s="2129"/>
      <c r="AF14" s="1633">
        <v>23</v>
      </c>
    </row>
    <row customHeight="1" ht="19.95">
      <c r="D15" s="1640"/>
      <c r="E15" s="1632" t="s">
        <v>109</v>
      </c>
      <c r="F15" s="709" t="s">
        <v>704</v>
      </c>
      <c r="G15" s="1648" t="s">
        <v>551</v>
      </c>
      <c r="H15" s="559"/>
      <c r="I15" s="559"/>
      <c r="J15" s="291" t="s">
        <v>705</v>
      </c>
      <c r="K15" s="545" t="s">
        <v>629</v>
      </c>
      <c r="AF15" s="1633">
        <v>19</v>
      </c>
    </row>
    <row customHeight="1" ht="35.699999999999996">
      <c r="D16" s="1640"/>
      <c r="E16" s="1632" t="s">
        <v>110</v>
      </c>
      <c r="F16" s="709" t="s">
        <v>706</v>
      </c>
      <c r="G16" s="1648" t="s">
        <v>551</v>
      </c>
      <c r="H16" s="560">
        <f>SUM(H17,H20:H32)</f>
        <v>0</v>
      </c>
      <c r="I16" s="560">
        <f>SUM(I17,I20,I23,I26,I29:I32)</f>
        <v>0</v>
      </c>
      <c r="J16" s="291" t="s">
        <v>707</v>
      </c>
      <c r="K16" s="545" t="s">
        <v>629</v>
      </c>
      <c r="AF16" s="1633">
        <v>34</v>
      </c>
    </row>
    <row customHeight="1" ht="19.95">
      <c r="D17" s="1640"/>
      <c r="E17" s="1666" t="s">
        <v>708</v>
      </c>
      <c r="F17" s="956" t="s">
        <v>709</v>
      </c>
      <c r="G17" s="1645" t="s">
        <v>551</v>
      </c>
      <c r="H17" s="559"/>
      <c r="I17" s="559"/>
      <c r="J17" s="291" t="s">
        <v>710</v>
      </c>
      <c r="K17" s="545"/>
      <c r="AF17" s="1633">
        <v>19</v>
      </c>
    </row>
    <row customHeight="1" ht="24">
      <c r="D18" s="1640"/>
      <c r="E18" s="1666" t="s">
        <v>711</v>
      </c>
      <c r="F18" s="1652" t="s">
        <v>712</v>
      </c>
      <c r="G18" s="1645" t="s">
        <v>551</v>
      </c>
      <c r="H18" s="559"/>
      <c r="I18" s="559"/>
      <c r="J18" s="291" t="s">
        <v>713</v>
      </c>
      <c r="K18" s="545"/>
      <c r="AF18" s="1633">
        <v>23</v>
      </c>
    </row>
    <row customHeight="1" ht="35.699999999999996">
      <c r="D19" s="1640"/>
      <c r="E19" s="1666" t="s">
        <v>714</v>
      </c>
      <c r="F19" s="1652" t="s">
        <v>715</v>
      </c>
      <c r="G19" s="1645" t="s">
        <v>551</v>
      </c>
      <c r="H19" s="559"/>
      <c r="I19" s="559"/>
      <c r="J19" s="291"/>
      <c r="K19" s="545"/>
      <c r="AF19" s="1633">
        <v>34</v>
      </c>
    </row>
    <row customHeight="1" ht="19.95">
      <c r="D20" s="1640"/>
      <c r="E20" s="1666" t="s">
        <v>306</v>
      </c>
      <c r="F20" s="956" t="s">
        <v>716</v>
      </c>
      <c r="G20" s="1645" t="s">
        <v>551</v>
      </c>
      <c r="H20" s="559"/>
      <c r="I20" s="559"/>
      <c r="J20" s="291" t="s">
        <v>717</v>
      </c>
      <c r="K20" s="545"/>
      <c r="AF20" s="1633">
        <v>19</v>
      </c>
    </row>
    <row customHeight="1" ht="19.95">
      <c r="D21" s="1640"/>
      <c r="E21" s="1666" t="s">
        <v>718</v>
      </c>
      <c r="F21" s="1652" t="s">
        <v>719</v>
      </c>
      <c r="G21" s="1645" t="s">
        <v>551</v>
      </c>
      <c r="H21" s="559"/>
      <c r="I21" s="559"/>
      <c r="J21" s="291"/>
      <c r="K21" s="545"/>
      <c r="AF21" s="1633">
        <v>19</v>
      </c>
    </row>
    <row customHeight="1" ht="19.95">
      <c r="D22" s="1640"/>
      <c r="E22" s="1666" t="s">
        <v>720</v>
      </c>
      <c r="F22" s="1652" t="s">
        <v>721</v>
      </c>
      <c r="G22" s="1645" t="s">
        <v>551</v>
      </c>
      <c r="H22" s="559"/>
      <c r="I22" s="559"/>
      <c r="J22" s="291"/>
      <c r="K22" s="545"/>
      <c r="AF22" s="1633">
        <v>19</v>
      </c>
    </row>
    <row customHeight="1" ht="24">
      <c r="D23" s="1640"/>
      <c r="E23" s="1666" t="s">
        <v>309</v>
      </c>
      <c r="F23" s="956" t="s">
        <v>722</v>
      </c>
      <c r="G23" s="1645" t="s">
        <v>551</v>
      </c>
      <c r="H23" s="559"/>
      <c r="I23" s="559"/>
      <c r="J23" s="291" t="s">
        <v>723</v>
      </c>
      <c r="K23" s="545"/>
      <c r="AF23" s="1633">
        <v>23</v>
      </c>
    </row>
    <row customHeight="1" ht="19.95">
      <c r="D24" s="1640"/>
      <c r="E24" s="1666" t="s">
        <v>724</v>
      </c>
      <c r="F24" s="1652" t="s">
        <v>725</v>
      </c>
      <c r="G24" s="1645" t="s">
        <v>551</v>
      </c>
      <c r="H24" s="559"/>
      <c r="I24" s="559"/>
      <c r="J24" s="291"/>
      <c r="K24" s="545"/>
      <c r="AF24" s="1633">
        <v>19</v>
      </c>
    </row>
    <row customHeight="1" ht="35.699999999999996">
      <c r="D25" s="1640"/>
      <c r="E25" s="1666" t="s">
        <v>726</v>
      </c>
      <c r="F25" s="1652" t="s">
        <v>727</v>
      </c>
      <c r="G25" s="1645" t="s">
        <v>551</v>
      </c>
      <c r="H25" s="559"/>
      <c r="I25" s="559"/>
      <c r="J25" s="291"/>
      <c r="K25" s="545"/>
      <c r="AF25" s="1633">
        <v>34</v>
      </c>
    </row>
    <row customHeight="1" ht="24">
      <c r="D26" s="1640"/>
      <c r="E26" s="1666" t="s">
        <v>728</v>
      </c>
      <c r="F26" s="956" t="s">
        <v>729</v>
      </c>
      <c r="G26" s="1645" t="s">
        <v>551</v>
      </c>
      <c r="H26" s="559"/>
      <c r="I26" s="559"/>
      <c r="J26" s="291" t="s">
        <v>730</v>
      </c>
      <c r="K26" s="545"/>
      <c r="AF26" s="1633">
        <v>23</v>
      </c>
    </row>
    <row customHeight="1" ht="19.95">
      <c r="D27" s="1640"/>
      <c r="E27" s="1677" t="s">
        <v>731</v>
      </c>
      <c r="F27" s="1652" t="s">
        <v>732</v>
      </c>
      <c r="G27" s="1656" t="s">
        <v>551</v>
      </c>
      <c r="H27" s="1678"/>
      <c r="I27" s="1678"/>
      <c r="J27" s="291"/>
      <c r="K27" s="545"/>
      <c r="AF27" s="1633">
        <v>19</v>
      </c>
    </row>
    <row customHeight="1" ht="19.95">
      <c r="D28" s="1640"/>
      <c r="E28" s="1677" t="s">
        <v>733</v>
      </c>
      <c r="F28" s="1652" t="s">
        <v>734</v>
      </c>
      <c r="G28" s="1656" t="s">
        <v>551</v>
      </c>
      <c r="H28" s="1678"/>
      <c r="I28" s="1678"/>
      <c r="J28" s="291"/>
      <c r="K28" s="545"/>
      <c r="AF28" s="1633">
        <v>19</v>
      </c>
    </row>
    <row customHeight="1" ht="19.95">
      <c r="D29" s="1640"/>
      <c r="E29" s="1677" t="s">
        <v>735</v>
      </c>
      <c r="F29" s="956" t="s">
        <v>736</v>
      </c>
      <c r="G29" s="1656" t="s">
        <v>551</v>
      </c>
      <c r="H29" s="1678"/>
      <c r="I29" s="1678"/>
      <c r="J29" s="291"/>
      <c r="K29" s="545"/>
      <c r="AF29" s="1633">
        <v>19</v>
      </c>
    </row>
    <row customHeight="1" ht="19.95">
      <c r="D30" s="1640"/>
      <c r="E30" s="1677" t="s">
        <v>737</v>
      </c>
      <c r="F30" s="956" t="s">
        <v>738</v>
      </c>
      <c r="G30" s="1656" t="s">
        <v>551</v>
      </c>
      <c r="H30" s="1678"/>
      <c r="I30" s="1678"/>
      <c r="J30" s="291"/>
      <c r="K30" s="545"/>
      <c r="AF30" s="1633">
        <v>19</v>
      </c>
    </row>
    <row customHeight="1" ht="19.95">
      <c r="D31" s="1640"/>
      <c r="E31" s="1677" t="s">
        <v>739</v>
      </c>
      <c r="F31" s="956" t="s">
        <v>740</v>
      </c>
      <c r="G31" s="1656" t="s">
        <v>551</v>
      </c>
      <c r="H31" s="1678"/>
      <c r="I31" s="1678"/>
      <c r="J31" s="291"/>
      <c r="K31" s="545"/>
      <c r="AF31" s="1633">
        <v>19</v>
      </c>
    </row>
    <row s="1368" customFormat="1" customHeight="1" ht="35.699999999999996">
      <c r="A32" s="989"/>
      <c r="C32" s="1638"/>
      <c r="D32" s="1640"/>
      <c r="E32" s="1677" t="s">
        <v>741</v>
      </c>
      <c r="F32" s="956" t="s">
        <v>742</v>
      </c>
      <c r="G32" s="1646" t="s">
        <v>551</v>
      </c>
      <c r="H32" s="581">
        <f>SUM(H33:H34)</f>
        <v>0</v>
      </c>
      <c r="I32" s="581">
        <f>SUM(I33:I34)</f>
        <v>0</v>
      </c>
      <c r="J32" s="291" t="s">
        <v>743</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576</v>
      </c>
      <c r="G34" s="574"/>
      <c r="H34" s="575"/>
      <c r="I34" s="575"/>
      <c r="J34" s="303" t="s">
        <v>744</v>
      </c>
      <c r="K34" s="545"/>
      <c r="L34" s="1638"/>
      <c r="M34" s="1638"/>
      <c r="R34" s="1638"/>
      <c r="U34" s="546"/>
      <c r="AA34" s="1634"/>
      <c r="AB34" s="1634"/>
      <c r="AC34" s="1634"/>
      <c r="AD34" s="1634"/>
      <c r="AE34" s="1634"/>
      <c r="AF34" s="1162">
        <v>19</v>
      </c>
    </row>
    <row customHeight="1" ht="60">
      <c r="D35" s="1640"/>
      <c r="E35" s="1677" t="s">
        <v>745</v>
      </c>
      <c r="F35" s="956" t="s">
        <v>746</v>
      </c>
      <c r="G35" s="1656" t="s">
        <v>551</v>
      </c>
      <c r="H35" s="1678"/>
      <c r="I35" s="1678"/>
      <c r="J35" s="291" t="s">
        <v>747</v>
      </c>
      <c r="K35" s="545"/>
      <c r="AF35" s="1633">
        <v>57</v>
      </c>
    </row>
    <row s="1368" customFormat="1" customHeight="1" ht="24">
      <c r="A36" s="991" t="s">
        <v>577</v>
      </c>
      <c r="C36" s="1638"/>
      <c r="D36" s="1640"/>
      <c r="E36" s="1666" t="s">
        <v>90</v>
      </c>
      <c r="F36" s="709" t="s">
        <v>748</v>
      </c>
      <c r="G36" s="1645" t="s">
        <v>551</v>
      </c>
      <c r="H36" s="559"/>
      <c r="I36" s="559"/>
      <c r="J36" s="291" t="s">
        <v>749</v>
      </c>
      <c r="K36" s="545"/>
      <c r="L36" s="1638"/>
      <c r="M36" s="1638"/>
      <c r="R36" s="1638"/>
      <c r="U36" s="546"/>
      <c r="AA36" s="1634"/>
      <c r="AB36" s="1634"/>
      <c r="AC36" s="1634"/>
      <c r="AD36" s="1634"/>
      <c r="AE36" s="1634"/>
      <c r="AF36" s="1162">
        <v>23</v>
      </c>
    </row>
    <row s="1368" customFormat="1" customHeight="1" ht="35.699999999999996">
      <c r="A37" s="991"/>
      <c r="C37" s="1638"/>
      <c r="D37" s="1640"/>
      <c r="E37" s="1666" t="s">
        <v>323</v>
      </c>
      <c r="F37" s="956" t="s">
        <v>750</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751</v>
      </c>
      <c r="G38" s="1645" t="s">
        <v>551</v>
      </c>
      <c r="H38" s="559"/>
      <c r="I38" s="559"/>
      <c r="J38" s="291" t="s">
        <v>752</v>
      </c>
      <c r="K38" s="545"/>
      <c r="L38" s="1638"/>
      <c r="M38" s="1638"/>
      <c r="R38" s="1638"/>
      <c r="U38" s="546"/>
      <c r="AA38" s="1634"/>
      <c r="AB38" s="1634"/>
      <c r="AC38" s="1634"/>
      <c r="AD38" s="1634"/>
      <c r="AE38" s="1634"/>
      <c r="AF38" s="1162">
        <v>19</v>
      </c>
    </row>
    <row s="1368" customFormat="1" customHeight="1" ht="24">
      <c r="A39" s="989"/>
      <c r="C39" s="1638"/>
      <c r="D39" s="577"/>
      <c r="E39" s="1666" t="s">
        <v>753</v>
      </c>
      <c r="F39" s="956" t="s">
        <v>754</v>
      </c>
      <c r="G39" s="1656" t="s">
        <v>551</v>
      </c>
      <c r="H39" s="559"/>
      <c r="I39" s="559"/>
      <c r="J39" s="291" t="s">
        <v>755</v>
      </c>
      <c r="K39" s="545"/>
      <c r="L39" s="1638"/>
      <c r="M39" s="1638"/>
      <c r="R39" s="1638"/>
      <c r="U39" s="546"/>
      <c r="AA39" s="1634"/>
      <c r="AB39" s="1634"/>
      <c r="AC39" s="1634"/>
      <c r="AD39" s="1634"/>
      <c r="AE39" s="1634"/>
      <c r="AF39" s="1162">
        <v>23</v>
      </c>
    </row>
    <row s="1368" customFormat="1" customHeight="1" ht="24">
      <c r="A40" s="989"/>
      <c r="C40" s="1638"/>
      <c r="D40" s="1640"/>
      <c r="E40" s="1666" t="s">
        <v>756</v>
      </c>
      <c r="F40" s="1652" t="s">
        <v>757</v>
      </c>
      <c r="G40" s="1645" t="s">
        <v>551</v>
      </c>
      <c r="H40" s="559"/>
      <c r="I40" s="559"/>
      <c r="J40" s="291" t="s">
        <v>758</v>
      </c>
      <c r="K40" s="545"/>
      <c r="L40" s="1638"/>
      <c r="M40" s="1638"/>
      <c r="R40" s="1638"/>
      <c r="U40" s="546"/>
      <c r="AA40" s="1634"/>
      <c r="AB40" s="1634"/>
      <c r="AC40" s="1634"/>
      <c r="AD40" s="1634"/>
      <c r="AE40" s="1634"/>
      <c r="AF40" s="1162">
        <v>23</v>
      </c>
    </row>
    <row s="1368" customFormat="1" customHeight="1" ht="24">
      <c r="A41" s="989"/>
      <c r="C41" s="1638"/>
      <c r="D41" s="1640"/>
      <c r="E41" s="1666" t="s">
        <v>759</v>
      </c>
      <c r="F41" s="1652" t="s">
        <v>760</v>
      </c>
      <c r="G41" s="1645" t="s">
        <v>551</v>
      </c>
      <c r="H41" s="559"/>
      <c r="I41" s="559"/>
      <c r="J41" s="291" t="s">
        <v>761</v>
      </c>
      <c r="K41" s="545"/>
      <c r="L41" s="1638"/>
      <c r="M41" s="1638"/>
      <c r="R41" s="1638"/>
      <c r="U41" s="546"/>
      <c r="AA41" s="1634"/>
      <c r="AB41" s="1634"/>
      <c r="AC41" s="1634"/>
      <c r="AD41" s="1634"/>
      <c r="AE41" s="1634"/>
      <c r="AF41" s="1162">
        <v>23</v>
      </c>
    </row>
    <row s="1368" customFormat="1" customHeight="1" ht="24">
      <c r="A42" s="989"/>
      <c r="C42" s="1638"/>
      <c r="D42" s="1640"/>
      <c r="E42" s="1666" t="s">
        <v>762</v>
      </c>
      <c r="F42" s="1652" t="s">
        <v>763</v>
      </c>
      <c r="G42" s="1645" t="s">
        <v>551</v>
      </c>
      <c r="H42" s="559"/>
      <c r="I42" s="559"/>
      <c r="J42" s="291" t="s">
        <v>764</v>
      </c>
      <c r="K42" s="545"/>
      <c r="L42" s="1638"/>
      <c r="M42" s="1638"/>
      <c r="R42" s="1638"/>
      <c r="U42" s="546"/>
      <c r="AA42" s="1634"/>
      <c r="AB42" s="1634"/>
      <c r="AC42" s="1634"/>
      <c r="AD42" s="1634"/>
      <c r="AE42" s="1634"/>
      <c r="AF42" s="1162">
        <v>23</v>
      </c>
    </row>
    <row s="1368" customFormat="1" customHeight="1" ht="35.699999999999996">
      <c r="A43" s="989"/>
      <c r="C43" s="1638" t="s">
        <v>587</v>
      </c>
      <c r="D43" s="1640"/>
      <c r="E43" s="1666" t="s">
        <v>111</v>
      </c>
      <c r="F43" s="709" t="s">
        <v>628</v>
      </c>
      <c r="G43" s="1648" t="s">
        <v>765</v>
      </c>
      <c r="H43" s="403"/>
      <c r="I43" s="403"/>
      <c r="J43" s="291" t="s">
        <v>766</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767</v>
      </c>
      <c r="G44" s="1645" t="s">
        <v>768</v>
      </c>
      <c r="H44" s="547"/>
      <c r="I44" s="547"/>
      <c r="J44" s="291" t="s">
        <v>769</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770</v>
      </c>
      <c r="G45" s="1656" t="s">
        <v>771</v>
      </c>
      <c r="H45" s="547"/>
      <c r="I45" s="547"/>
      <c r="J45" s="291" t="s">
        <v>772</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773</v>
      </c>
      <c r="G46" s="1645" t="s">
        <v>589</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B3BD1A-121B-1508-A8C2-1046255BC7AC}"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551</v>
      </c>
      <c r="H2" s="543"/>
      <c r="I2" s="543"/>
      <c r="J2" s="544" t="s">
        <v>554</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774</v>
      </c>
      <c r="F6" s="2250"/>
      <c r="G6" s="2250"/>
      <c r="H6" s="2250"/>
      <c r="I6" s="2250"/>
      <c r="J6" s="558"/>
      <c r="AF6" s="1633">
        <v>32</v>
      </c>
    </row>
    <row customHeight="1" ht="25.2">
      <c r="E7" s="2251" t="str">
        <f>IF(org=0,"Не определено",org)</f>
        <v>ПАО "ТГК-2"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117</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563</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564</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299</v>
      </c>
      <c r="F13" s="2372"/>
      <c r="G13" s="2372"/>
      <c r="H13" s="1658"/>
      <c r="I13" s="1658"/>
      <c r="J13" s="2129"/>
      <c r="AF13" s="1633">
        <v>11</v>
      </c>
    </row>
    <row customHeight="1" ht="24">
      <c r="E14" s="1659" t="s">
        <v>88</v>
      </c>
      <c r="F14" s="1662" t="s">
        <v>301</v>
      </c>
      <c r="G14" s="1662" t="s">
        <v>565</v>
      </c>
      <c r="H14" s="1662" t="s">
        <v>302</v>
      </c>
      <c r="I14" s="1662" t="s">
        <v>302</v>
      </c>
      <c r="J14" s="2129"/>
      <c r="AF14" s="1633">
        <v>23</v>
      </c>
    </row>
    <row customHeight="1" ht="19.95">
      <c r="D15" s="1640"/>
      <c r="E15" s="1632" t="s">
        <v>109</v>
      </c>
      <c r="F15" s="709" t="s">
        <v>775</v>
      </c>
      <c r="G15" s="1659" t="s">
        <v>551</v>
      </c>
      <c r="H15" s="559"/>
      <c r="I15" s="559"/>
      <c r="J15" s="291" t="s">
        <v>776</v>
      </c>
      <c r="K15" s="545" t="s">
        <v>629</v>
      </c>
      <c r="AF15" s="1633">
        <v>19</v>
      </c>
    </row>
    <row customHeight="1" ht="24">
      <c r="D16" s="1640"/>
      <c r="E16" s="1632" t="s">
        <v>110</v>
      </c>
      <c r="F16" s="1667" t="s">
        <v>777</v>
      </c>
      <c r="G16" s="1659" t="s">
        <v>551</v>
      </c>
      <c r="H16" s="560">
        <f>SUM(H17,H20:H27)</f>
        <v>0</v>
      </c>
      <c r="I16" s="560">
        <f>SUM(I17,I20:I27)</f>
        <v>0</v>
      </c>
      <c r="J16" s="291" t="s">
        <v>778</v>
      </c>
      <c r="K16" s="545" t="s">
        <v>629</v>
      </c>
      <c r="AF16" s="1633">
        <v>23</v>
      </c>
    </row>
    <row customHeight="1" ht="35.699999999999996">
      <c r="D17" s="1640"/>
      <c r="E17" s="1666" t="s">
        <v>708</v>
      </c>
      <c r="F17" s="1669" t="s">
        <v>779</v>
      </c>
      <c r="G17" s="1656" t="s">
        <v>551</v>
      </c>
      <c r="H17" s="559"/>
      <c r="I17" s="559"/>
      <c r="J17" s="291" t="s">
        <v>780</v>
      </c>
      <c r="K17" s="545"/>
      <c r="AF17" s="1633">
        <v>34</v>
      </c>
    </row>
    <row customHeight="1" ht="19.95">
      <c r="D18" s="1640"/>
      <c r="E18" s="1666" t="s">
        <v>711</v>
      </c>
      <c r="F18" s="1670" t="s">
        <v>781</v>
      </c>
      <c r="G18" s="1656" t="s">
        <v>551</v>
      </c>
      <c r="H18" s="559"/>
      <c r="I18" s="559"/>
      <c r="J18" s="291"/>
      <c r="K18" s="545"/>
      <c r="AF18" s="1633">
        <v>19</v>
      </c>
    </row>
    <row customHeight="1" ht="24">
      <c r="D19" s="1640"/>
      <c r="E19" s="1666" t="s">
        <v>714</v>
      </c>
      <c r="F19" s="1670" t="s">
        <v>782</v>
      </c>
      <c r="G19" s="1656" t="s">
        <v>551</v>
      </c>
      <c r="H19" s="559"/>
      <c r="I19" s="559"/>
      <c r="J19" s="291"/>
      <c r="K19" s="545"/>
      <c r="AF19" s="1633">
        <v>23</v>
      </c>
    </row>
    <row customHeight="1" ht="35.699999999999996">
      <c r="D20" s="1640"/>
      <c r="E20" s="1666" t="s">
        <v>306</v>
      </c>
      <c r="F20" s="1669" t="s">
        <v>783</v>
      </c>
      <c r="G20" s="1656" t="s">
        <v>551</v>
      </c>
      <c r="H20" s="559"/>
      <c r="I20" s="559"/>
      <c r="J20" s="291"/>
      <c r="K20" s="545"/>
      <c r="AF20" s="1633">
        <v>34</v>
      </c>
    </row>
    <row customHeight="1" ht="48.29999999999999">
      <c r="D21" s="1640"/>
      <c r="E21" s="1666" t="s">
        <v>309</v>
      </c>
      <c r="F21" s="1669" t="s">
        <v>784</v>
      </c>
      <c r="G21" s="1656" t="s">
        <v>551</v>
      </c>
      <c r="H21" s="559"/>
      <c r="I21" s="559"/>
      <c r="J21" s="291"/>
      <c r="K21" s="545"/>
      <c r="AF21" s="1633">
        <v>46</v>
      </c>
    </row>
    <row customHeight="1" ht="60">
      <c r="D22" s="1640"/>
      <c r="E22" s="1666" t="s">
        <v>728</v>
      </c>
      <c r="F22" s="1669" t="s">
        <v>785</v>
      </c>
      <c r="G22" s="1656" t="s">
        <v>551</v>
      </c>
      <c r="H22" s="559"/>
      <c r="I22" s="559"/>
      <c r="J22" s="291"/>
      <c r="K22" s="545"/>
      <c r="AF22" s="1633">
        <v>57</v>
      </c>
    </row>
    <row customHeight="1" ht="35.699999999999996">
      <c r="D23" s="1640"/>
      <c r="E23" s="1666" t="s">
        <v>735</v>
      </c>
      <c r="F23" s="1669" t="s">
        <v>786</v>
      </c>
      <c r="G23" s="1656" t="s">
        <v>551</v>
      </c>
      <c r="H23" s="559"/>
      <c r="I23" s="559"/>
      <c r="J23" s="291"/>
      <c r="K23" s="545"/>
      <c r="AF23" s="1633">
        <v>34</v>
      </c>
    </row>
    <row customHeight="1" ht="35.699999999999996">
      <c r="D24" s="1640"/>
      <c r="E24" s="1666" t="s">
        <v>737</v>
      </c>
      <c r="F24" s="1669" t="s">
        <v>787</v>
      </c>
      <c r="G24" s="1656" t="s">
        <v>551</v>
      </c>
      <c r="H24" s="559"/>
      <c r="I24" s="559"/>
      <c r="J24" s="291"/>
      <c r="K24" s="545"/>
      <c r="AF24" s="1633">
        <v>34</v>
      </c>
    </row>
    <row customHeight="1" ht="24">
      <c r="D25" s="1640"/>
      <c r="E25" s="1666" t="s">
        <v>739</v>
      </c>
      <c r="F25" s="1669" t="s">
        <v>788</v>
      </c>
      <c r="G25" s="1656" t="s">
        <v>551</v>
      </c>
      <c r="H25" s="559"/>
      <c r="I25" s="559"/>
      <c r="J25" s="291"/>
      <c r="K25" s="545"/>
      <c r="AF25" s="1633">
        <v>23</v>
      </c>
    </row>
    <row customHeight="1" ht="76.5">
      <c r="D26" s="1640"/>
      <c r="E26" s="1666" t="s">
        <v>741</v>
      </c>
      <c r="F26" s="1669" t="s">
        <v>789</v>
      </c>
      <c r="G26" s="1656" t="s">
        <v>551</v>
      </c>
      <c r="H26" s="559"/>
      <c r="I26" s="559"/>
      <c r="J26" s="291"/>
      <c r="K26" s="545"/>
      <c r="AF26" s="1633">
        <v>73</v>
      </c>
    </row>
    <row s="1368" customFormat="1" customHeight="1" ht="35.699999999999996">
      <c r="A27" s="989"/>
      <c r="C27" s="1638"/>
      <c r="D27" s="1640"/>
      <c r="E27" s="1631" t="s">
        <v>745</v>
      </c>
      <c r="F27" s="1630" t="s">
        <v>790</v>
      </c>
      <c r="G27" s="1657" t="s">
        <v>551</v>
      </c>
      <c r="H27" s="581">
        <f>SUM(H28:H29)</f>
        <v>0</v>
      </c>
      <c r="I27" s="581">
        <f>SUM(I28:I29)</f>
        <v>0</v>
      </c>
      <c r="J27" s="291" t="s">
        <v>743</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576</v>
      </c>
      <c r="G29" s="574"/>
      <c r="H29" s="575"/>
      <c r="I29" s="575"/>
      <c r="J29" s="303" t="s">
        <v>744</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791</v>
      </c>
      <c r="G30" s="1656" t="s">
        <v>551</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792</v>
      </c>
      <c r="G31" s="1656" t="s">
        <v>551</v>
      </c>
      <c r="H31" s="559"/>
      <c r="I31" s="559"/>
      <c r="J31" s="291" t="s">
        <v>793</v>
      </c>
      <c r="K31" s="545"/>
      <c r="L31" s="1638"/>
      <c r="M31" s="1638"/>
      <c r="R31" s="1638"/>
      <c r="U31" s="546"/>
      <c r="AA31" s="1634"/>
      <c r="AB31" s="1634"/>
      <c r="AC31" s="1634"/>
      <c r="AD31" s="1634"/>
      <c r="AE31" s="1634"/>
      <c r="AF31" s="1162">
        <v>34</v>
      </c>
    </row>
    <row s="1368" customFormat="1" customHeight="1" ht="24">
      <c r="A32" s="989"/>
      <c r="C32" s="1638"/>
      <c r="D32" s="1640"/>
      <c r="E32" s="1666" t="s">
        <v>753</v>
      </c>
      <c r="F32" s="692" t="s">
        <v>757</v>
      </c>
      <c r="G32" s="1656" t="s">
        <v>551</v>
      </c>
      <c r="H32" s="559"/>
      <c r="I32" s="559"/>
      <c r="J32" s="291" t="s">
        <v>794</v>
      </c>
      <c r="K32" s="545"/>
      <c r="L32" s="1638"/>
      <c r="M32" s="1638"/>
      <c r="R32" s="1638"/>
      <c r="U32" s="546"/>
      <c r="AA32" s="1634"/>
      <c r="AB32" s="1634"/>
      <c r="AC32" s="1634"/>
      <c r="AD32" s="1634"/>
      <c r="AE32" s="1634"/>
      <c r="AF32" s="1162">
        <v>23</v>
      </c>
    </row>
    <row s="1368" customFormat="1" customHeight="1" ht="24">
      <c r="A33" s="989"/>
      <c r="C33" s="1638"/>
      <c r="D33" s="1640"/>
      <c r="E33" s="1666" t="s">
        <v>795</v>
      </c>
      <c r="F33" s="692" t="s">
        <v>796</v>
      </c>
      <c r="G33" s="1656" t="s">
        <v>551</v>
      </c>
      <c r="H33" s="559"/>
      <c r="I33" s="559"/>
      <c r="J33" s="291" t="s">
        <v>797</v>
      </c>
      <c r="K33" s="545"/>
      <c r="L33" s="1638"/>
      <c r="M33" s="1638"/>
      <c r="R33" s="1638"/>
      <c r="U33" s="546"/>
      <c r="AA33" s="1634"/>
      <c r="AB33" s="1634"/>
      <c r="AC33" s="1634"/>
      <c r="AD33" s="1634"/>
      <c r="AE33" s="1634"/>
      <c r="AF33" s="1162">
        <v>23</v>
      </c>
    </row>
    <row s="1368" customFormat="1" customHeight="1" ht="24">
      <c r="A34" s="989"/>
      <c r="C34" s="1638"/>
      <c r="D34" s="1640"/>
      <c r="E34" s="1666" t="s">
        <v>798</v>
      </c>
      <c r="F34" s="692" t="s">
        <v>763</v>
      </c>
      <c r="G34" s="1656" t="s">
        <v>551</v>
      </c>
      <c r="H34" s="559"/>
      <c r="I34" s="559"/>
      <c r="J34" s="291" t="s">
        <v>799</v>
      </c>
      <c r="K34" s="545"/>
      <c r="L34" s="1638"/>
      <c r="M34" s="1638"/>
      <c r="R34" s="1638"/>
      <c r="U34" s="546"/>
      <c r="AA34" s="1634"/>
      <c r="AB34" s="1634"/>
      <c r="AC34" s="1634"/>
      <c r="AD34" s="1634"/>
      <c r="AE34" s="1634"/>
      <c r="AF34" s="1162">
        <v>23</v>
      </c>
    </row>
    <row s="1368" customFormat="1" customHeight="1" ht="35.699999999999996">
      <c r="A35" s="989"/>
      <c r="C35" s="1638" t="s">
        <v>587</v>
      </c>
      <c r="D35" s="1640"/>
      <c r="E35" s="1666" t="s">
        <v>111</v>
      </c>
      <c r="F35" s="1663" t="s">
        <v>628</v>
      </c>
      <c r="G35" s="1659" t="s">
        <v>305</v>
      </c>
      <c r="H35" s="403"/>
      <c r="I35" s="403"/>
      <c r="J35" s="291" t="s">
        <v>800</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801</v>
      </c>
      <c r="G36" s="1656" t="s">
        <v>768</v>
      </c>
      <c r="H36" s="547"/>
      <c r="I36" s="547"/>
      <c r="J36" s="291" t="s">
        <v>769</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802</v>
      </c>
      <c r="G37" s="1656" t="s">
        <v>771</v>
      </c>
      <c r="H37" s="547"/>
      <c r="I37" s="547"/>
      <c r="J37" s="291" t="s">
        <v>772</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803</v>
      </c>
      <c r="F39" s="2287" t="s">
        <v>804</v>
      </c>
      <c r="G39" s="2287"/>
      <c r="H39" s="371"/>
      <c r="I39" s="371"/>
      <c r="J39" s="371"/>
      <c r="AF39" s="1633">
        <v>26</v>
      </c>
    </row>
    <row s="1643" customFormat="1" customHeight="1" ht="39.75">
      <c r="A40" s="989"/>
      <c r="B40" s="1638"/>
      <c r="C40" s="1638"/>
      <c r="D40" s="353"/>
      <c r="F40" s="2287" t="s">
        <v>805</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DE368-D818-DE7E-96C6-7FF026B84C3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117</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563</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564</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299</v>
      </c>
      <c r="E10" s="2104"/>
      <c r="F10" s="2104"/>
      <c r="G10" s="2104"/>
      <c r="H10" s="2104"/>
      <c r="I10" s="2104"/>
      <c r="J10" s="2105"/>
      <c r="K10" s="2201"/>
      <c r="L10" s="511"/>
      <c r="X10" s="760">
        <v>11</v>
      </c>
    </row>
    <row s="1637" customFormat="1" customHeight="1" ht="24">
      <c r="A11" s="2387"/>
      <c r="B11" s="2387"/>
      <c r="C11" s="659"/>
      <c r="D11" s="705" t="s">
        <v>88</v>
      </c>
      <c r="E11" s="707" t="s">
        <v>806</v>
      </c>
      <c r="F11" s="707" t="s">
        <v>565</v>
      </c>
      <c r="G11" s="467" t="s">
        <v>302</v>
      </c>
      <c r="H11" s="467" t="s">
        <v>389</v>
      </c>
      <c r="I11" s="809" t="s">
        <v>302</v>
      </c>
      <c r="J11" s="810" t="s">
        <v>389</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807</v>
      </c>
      <c r="D13" s="955" t="s">
        <v>109</v>
      </c>
      <c r="E13" s="281" t="s">
        <v>808</v>
      </c>
      <c r="F13" s="662" t="s">
        <v>809</v>
      </c>
      <c r="G13" s="559"/>
      <c r="H13" s="663"/>
      <c r="I13" s="559"/>
      <c r="J13" s="663"/>
      <c r="K13" s="291" t="s">
        <v>810</v>
      </c>
      <c r="L13" s="722"/>
      <c r="X13" s="507">
        <v>0</v>
      </c>
    </row>
    <row customHeight="1" ht="22.5">
      <c r="A14" s="2394"/>
      <c r="D14" s="541" t="s">
        <v>110</v>
      </c>
      <c r="E14" s="281" t="s">
        <v>811</v>
      </c>
      <c r="F14" s="662" t="s">
        <v>812</v>
      </c>
      <c r="G14" s="559"/>
      <c r="H14" s="664"/>
      <c r="I14" s="559"/>
      <c r="J14" s="664"/>
      <c r="K14" s="291" t="s">
        <v>813</v>
      </c>
      <c r="L14" s="722"/>
      <c r="X14" s="507">
        <v>0</v>
      </c>
    </row>
    <row s="1637" customFormat="1" customHeight="1" ht="78.75">
      <c r="A15" s="2394"/>
      <c r="B15" s="513"/>
      <c r="D15" s="955" t="s">
        <v>90</v>
      </c>
      <c r="E15" s="709" t="s">
        <v>814</v>
      </c>
      <c r="F15" s="952" t="s">
        <v>305</v>
      </c>
      <c r="G15" s="952" t="s">
        <v>305</v>
      </c>
      <c r="H15" s="108"/>
      <c r="I15" s="952" t="s">
        <v>305</v>
      </c>
      <c r="J15" s="108"/>
      <c r="K15" s="291" t="s">
        <v>815</v>
      </c>
      <c r="L15" s="722"/>
      <c r="X15" s="760">
        <v>0</v>
      </c>
    </row>
    <row s="1637" customFormat="1" customHeight="1" ht="22.5">
      <c r="A16" s="2394"/>
      <c r="B16" s="513"/>
      <c r="D16" s="955" t="s">
        <v>323</v>
      </c>
      <c r="E16" s="956" t="s">
        <v>816</v>
      </c>
      <c r="F16" s="952" t="s">
        <v>817</v>
      </c>
      <c r="G16" s="819"/>
      <c r="H16" s="108"/>
      <c r="I16" s="819"/>
      <c r="J16" s="108"/>
      <c r="K16" s="291"/>
      <c r="L16" s="722"/>
      <c r="X16" s="760">
        <v>0</v>
      </c>
    </row>
    <row s="1637" customFormat="1" customHeight="1" ht="22.5">
      <c r="A17" s="2394"/>
      <c r="B17" s="513"/>
      <c r="D17" s="955" t="s">
        <v>331</v>
      </c>
      <c r="E17" s="956" t="s">
        <v>818</v>
      </c>
      <c r="F17" s="952" t="s">
        <v>819</v>
      </c>
      <c r="G17" s="819"/>
      <c r="H17" s="108"/>
      <c r="I17" s="819"/>
      <c r="J17" s="108"/>
      <c r="K17" s="291"/>
      <c r="L17" s="722"/>
      <c r="X17" s="760">
        <v>0</v>
      </c>
    </row>
    <row s="1637" customFormat="1" customHeight="1" ht="33.75">
      <c r="A18" s="2394"/>
      <c r="B18" s="513"/>
      <c r="D18" s="955" t="s">
        <v>333</v>
      </c>
      <c r="E18" s="956" t="s">
        <v>820</v>
      </c>
      <c r="F18" s="952" t="s">
        <v>570</v>
      </c>
      <c r="G18" s="682"/>
      <c r="H18" s="108"/>
      <c r="I18" s="682"/>
      <c r="J18" s="108"/>
      <c r="K18" s="291"/>
      <c r="L18" s="722"/>
      <c r="X18" s="760">
        <v>0</v>
      </c>
    </row>
    <row customHeight="1" ht="101.25">
      <c r="A19" s="2394"/>
      <c r="D19" s="955" t="s">
        <v>91</v>
      </c>
      <c r="E19" s="281" t="s">
        <v>821</v>
      </c>
      <c r="F19" s="662" t="s">
        <v>545</v>
      </c>
      <c r="G19" s="665"/>
      <c r="H19" s="664"/>
      <c r="I19" s="957"/>
      <c r="J19" s="664"/>
      <c r="K19" s="291" t="s">
        <v>822</v>
      </c>
      <c r="L19" s="722"/>
      <c r="X19" s="507">
        <v>0</v>
      </c>
    </row>
    <row s="1637" customFormat="1" customHeight="1" ht="18.75">
      <c r="A20" s="2394"/>
      <c r="C20" s="958"/>
      <c r="D20" s="955" t="s">
        <v>753</v>
      </c>
      <c r="E20" s="956" t="s">
        <v>823</v>
      </c>
      <c r="F20" s="952" t="s">
        <v>305</v>
      </c>
      <c r="G20" s="952" t="s">
        <v>305</v>
      </c>
      <c r="H20" s="951" t="s">
        <v>305</v>
      </c>
      <c r="I20" s="952" t="s">
        <v>305</v>
      </c>
      <c r="J20" s="951" t="s">
        <v>305</v>
      </c>
      <c r="K20" s="950"/>
      <c r="L20" s="722"/>
      <c r="W20" s="677"/>
      <c r="X20" s="760">
        <v>0</v>
      </c>
    </row>
    <row s="1637" customFormat="1" customHeight="1" ht="33.75">
      <c r="A21" s="2394"/>
      <c r="C21" s="958"/>
      <c r="D21" s="955" t="s">
        <v>756</v>
      </c>
      <c r="E21" s="578" t="s">
        <v>824</v>
      </c>
      <c r="F21" s="952" t="s">
        <v>825</v>
      </c>
      <c r="G21" s="682"/>
      <c r="H21" s="108"/>
      <c r="I21" s="682"/>
      <c r="J21" s="108"/>
      <c r="K21" s="950"/>
      <c r="L21" s="722"/>
      <c r="W21" s="677"/>
      <c r="X21" s="760">
        <v>0</v>
      </c>
    </row>
    <row s="1637" customFormat="1" customHeight="1" ht="33.75">
      <c r="A22" s="2394"/>
      <c r="C22" s="958"/>
      <c r="D22" s="955" t="s">
        <v>759</v>
      </c>
      <c r="E22" s="578" t="s">
        <v>826</v>
      </c>
      <c r="F22" s="952" t="s">
        <v>827</v>
      </c>
      <c r="G22" s="682"/>
      <c r="H22" s="108"/>
      <c r="I22" s="682"/>
      <c r="J22" s="108"/>
      <c r="K22" s="950"/>
      <c r="L22" s="722"/>
      <c r="W22" s="677"/>
      <c r="X22" s="760">
        <v>0</v>
      </c>
    </row>
    <row s="1637" customFormat="1" customHeight="1" ht="22.5">
      <c r="A23" s="2394"/>
      <c r="C23" s="958"/>
      <c r="D23" s="955" t="s">
        <v>795</v>
      </c>
      <c r="E23" s="956" t="s">
        <v>828</v>
      </c>
      <c r="F23" s="952" t="s">
        <v>305</v>
      </c>
      <c r="G23" s="952" t="s">
        <v>305</v>
      </c>
      <c r="H23" s="951" t="s">
        <v>305</v>
      </c>
      <c r="I23" s="952" t="s">
        <v>305</v>
      </c>
      <c r="J23" s="951" t="s">
        <v>305</v>
      </c>
      <c r="K23" s="950"/>
      <c r="L23" s="722"/>
      <c r="W23" s="677"/>
      <c r="X23" s="760">
        <v>0</v>
      </c>
    </row>
    <row s="1637" customFormat="1" customHeight="1" ht="22.5">
      <c r="A24" s="2394"/>
      <c r="C24" s="958"/>
      <c r="D24" s="955" t="s">
        <v>829</v>
      </c>
      <c r="E24" s="578" t="s">
        <v>830</v>
      </c>
      <c r="F24" s="952" t="s">
        <v>831</v>
      </c>
      <c r="G24" s="682"/>
      <c r="H24" s="688"/>
      <c r="I24" s="682"/>
      <c r="J24" s="688"/>
      <c r="K24" s="950"/>
      <c r="L24" s="722"/>
      <c r="W24" s="677"/>
      <c r="X24" s="760">
        <v>0</v>
      </c>
    </row>
    <row s="1637" customFormat="1" customHeight="1" ht="22.5">
      <c r="A25" s="2394"/>
      <c r="C25" s="958"/>
      <c r="D25" s="955" t="s">
        <v>832</v>
      </c>
      <c r="E25" s="578" t="s">
        <v>833</v>
      </c>
      <c r="F25" s="952" t="s">
        <v>305</v>
      </c>
      <c r="G25" s="952" t="s">
        <v>305</v>
      </c>
      <c r="H25" s="951" t="s">
        <v>305</v>
      </c>
      <c r="I25" s="952" t="s">
        <v>305</v>
      </c>
      <c r="J25" s="951" t="s">
        <v>305</v>
      </c>
      <c r="K25" s="950"/>
      <c r="L25" s="722"/>
      <c r="W25" s="677"/>
      <c r="X25" s="760">
        <v>0</v>
      </c>
    </row>
    <row s="1637" customFormat="1" customHeight="1" ht="18.75">
      <c r="A26" s="2394"/>
      <c r="C26" s="958"/>
      <c r="D26" s="955" t="s">
        <v>834</v>
      </c>
      <c r="E26" s="555" t="s">
        <v>835</v>
      </c>
      <c r="F26" s="952" t="s">
        <v>836</v>
      </c>
      <c r="G26" s="682"/>
      <c r="H26" s="688"/>
      <c r="I26" s="682"/>
      <c r="J26" s="688"/>
      <c r="K26" s="950"/>
      <c r="L26" s="722"/>
      <c r="W26" s="677"/>
      <c r="X26" s="760">
        <v>0</v>
      </c>
    </row>
    <row s="1637" customFormat="1" customHeight="1" ht="18.75">
      <c r="A27" s="2394"/>
      <c r="C27" s="958"/>
      <c r="D27" s="955" t="s">
        <v>837</v>
      </c>
      <c r="E27" s="555" t="s">
        <v>838</v>
      </c>
      <c r="F27" s="952" t="s">
        <v>839</v>
      </c>
      <c r="G27" s="682"/>
      <c r="H27" s="688"/>
      <c r="I27" s="682"/>
      <c r="J27" s="688"/>
      <c r="K27" s="950"/>
      <c r="L27" s="722"/>
      <c r="W27" s="677"/>
      <c r="X27" s="760">
        <v>0</v>
      </c>
    </row>
    <row s="1637" customFormat="1" customHeight="1" ht="18.75">
      <c r="A28" s="2394"/>
      <c r="C28" s="958"/>
      <c r="D28" s="955" t="s">
        <v>840</v>
      </c>
      <c r="E28" s="578" t="s">
        <v>841</v>
      </c>
      <c r="F28" s="952" t="s">
        <v>305</v>
      </c>
      <c r="G28" s="952" t="s">
        <v>305</v>
      </c>
      <c r="H28" s="951" t="s">
        <v>305</v>
      </c>
      <c r="I28" s="952" t="s">
        <v>305</v>
      </c>
      <c r="J28" s="951" t="s">
        <v>305</v>
      </c>
      <c r="K28" s="950"/>
      <c r="L28" s="722"/>
      <c r="W28" s="677"/>
      <c r="X28" s="760">
        <v>0</v>
      </c>
    </row>
    <row s="1637" customFormat="1" customHeight="1" ht="18.75">
      <c r="A29" s="2394"/>
      <c r="C29" s="958"/>
      <c r="D29" s="955" t="s">
        <v>842</v>
      </c>
      <c r="E29" s="555" t="s">
        <v>835</v>
      </c>
      <c r="F29" s="952" t="s">
        <v>843</v>
      </c>
      <c r="G29" s="682"/>
      <c r="H29" s="688"/>
      <c r="I29" s="682"/>
      <c r="J29" s="688"/>
      <c r="K29" s="950"/>
      <c r="L29" s="722"/>
      <c r="W29" s="677"/>
      <c r="X29" s="760">
        <v>0</v>
      </c>
    </row>
    <row s="1637" customFormat="1" customHeight="1" ht="18.75">
      <c r="A30" s="2394"/>
      <c r="C30" s="958"/>
      <c r="D30" s="955" t="s">
        <v>844</v>
      </c>
      <c r="E30" s="555" t="s">
        <v>845</v>
      </c>
      <c r="F30" s="952" t="s">
        <v>846</v>
      </c>
      <c r="G30" s="682"/>
      <c r="H30" s="688"/>
      <c r="I30" s="682"/>
      <c r="J30" s="688"/>
      <c r="K30" s="950"/>
      <c r="L30" s="722"/>
      <c r="W30" s="677"/>
      <c r="X30" s="760">
        <v>0</v>
      </c>
    </row>
    <row customHeight="1" ht="126.75">
      <c r="A31" s="2394"/>
      <c r="D31" s="955" t="s">
        <v>111</v>
      </c>
      <c r="E31" s="281" t="s">
        <v>847</v>
      </c>
      <c r="F31" s="662" t="s">
        <v>557</v>
      </c>
      <c r="G31" s="559"/>
      <c r="H31" s="664"/>
      <c r="I31" s="559"/>
      <c r="J31" s="664"/>
      <c r="K31" s="291" t="s">
        <v>848</v>
      </c>
      <c r="L31" s="722"/>
      <c r="X31" s="507">
        <v>0</v>
      </c>
    </row>
    <row customHeight="1" ht="56.25">
      <c r="A32" s="2394"/>
      <c r="D32" s="955" t="s">
        <v>92</v>
      </c>
      <c r="E32" s="281" t="s">
        <v>849</v>
      </c>
      <c r="F32" s="541" t="s">
        <v>819</v>
      </c>
      <c r="G32" s="559"/>
      <c r="H32" s="664"/>
      <c r="I32" s="559"/>
      <c r="J32" s="664"/>
      <c r="K32" s="291" t="s">
        <v>850</v>
      </c>
      <c r="L32" s="722"/>
      <c r="X32" s="507">
        <v>0</v>
      </c>
    </row>
    <row customHeight="1" ht="11.25">
      <c r="A33" s="2394"/>
      <c r="E33" s="666"/>
      <c r="F33" s="183"/>
      <c r="G33" s="183"/>
      <c r="H33" s="183"/>
      <c r="I33" s="183"/>
      <c r="J33" s="183"/>
      <c r="K33" s="183"/>
      <c r="X33" s="507">
        <v>0</v>
      </c>
    </row>
    <row customHeight="1" ht="12.75">
      <c r="A34" s="2394"/>
      <c r="D34" s="67">
        <v>1</v>
      </c>
      <c r="E34" s="337" t="s">
        <v>851</v>
      </c>
      <c r="X34" s="507">
        <v>0</v>
      </c>
    </row>
    <row customHeight="1" ht="11.25">
      <c r="A35" s="2394"/>
      <c r="D35" s="371"/>
      <c r="E35" s="337" t="s">
        <v>852</v>
      </c>
      <c r="X35" s="507">
        <v>0</v>
      </c>
    </row>
    <row s="1637" customFormat="1" customHeight="1" ht="11.549999999999999">
      <c r="A36" s="1035"/>
      <c r="B36" s="520"/>
      <c r="D36" s="1036"/>
      <c r="E36" s="1037"/>
      <c r="X36" s="511">
        <v>11</v>
      </c>
    </row>
    <row s="1637" customFormat="1" customHeight="1" ht="22.5" hidden="1">
      <c r="A37" s="2394" t="s">
        <v>853</v>
      </c>
      <c r="B37" s="513"/>
      <c r="D37" s="955">
        <v>1</v>
      </c>
      <c r="E37" s="709" t="s">
        <v>854</v>
      </c>
      <c r="F37" s="662" t="s">
        <v>809</v>
      </c>
      <c r="G37" s="559"/>
      <c r="H37" s="521"/>
      <c r="I37" s="559"/>
      <c r="J37" s="521"/>
      <c r="K37" s="291" t="s">
        <v>855</v>
      </c>
      <c r="X37" s="760">
        <v>0</v>
      </c>
    </row>
    <row s="1637" customFormat="1" customHeight="1" ht="22.5" hidden="1">
      <c r="A38" s="2394"/>
      <c r="B38" s="513"/>
      <c r="D38" s="671" t="s">
        <v>110</v>
      </c>
      <c r="E38" s="1034" t="s">
        <v>856</v>
      </c>
      <c r="F38" s="1038" t="s">
        <v>545</v>
      </c>
      <c r="G38" s="1038" t="s">
        <v>545</v>
      </c>
      <c r="H38" s="1032"/>
      <c r="I38" s="1038" t="s">
        <v>545</v>
      </c>
      <c r="J38" s="1032"/>
      <c r="K38" s="1033"/>
      <c r="X38" s="760">
        <v>0</v>
      </c>
    </row>
    <row s="1637" customFormat="1" customHeight="1" ht="33.75" hidden="1">
      <c r="A39" s="2394"/>
      <c r="B39" s="513"/>
      <c r="D39" s="667" t="s">
        <v>711</v>
      </c>
      <c r="E39" s="725" t="s">
        <v>857</v>
      </c>
      <c r="F39" s="662" t="s">
        <v>858</v>
      </c>
      <c r="G39" s="670"/>
      <c r="H39" s="1025"/>
      <c r="I39" s="670"/>
      <c r="J39" s="1025"/>
      <c r="K39" s="291" t="s">
        <v>859</v>
      </c>
      <c r="X39" s="760">
        <v>0</v>
      </c>
    </row>
    <row s="1637" customFormat="1" customHeight="1" ht="33.75" hidden="1">
      <c r="A40" s="2394"/>
      <c r="B40" s="513"/>
      <c r="D40" s="667" t="s">
        <v>714</v>
      </c>
      <c r="E40" s="725" t="s">
        <v>860</v>
      </c>
      <c r="F40" s="1029" t="s">
        <v>861</v>
      </c>
      <c r="G40" s="743"/>
      <c r="H40" s="1025"/>
      <c r="I40" s="743"/>
      <c r="J40" s="1025"/>
      <c r="K40" s="291" t="s">
        <v>862</v>
      </c>
      <c r="X40" s="760">
        <v>0</v>
      </c>
    </row>
    <row s="1637" customFormat="1" customHeight="1" ht="22.5" hidden="1">
      <c r="A41" s="2394"/>
      <c r="B41" s="513"/>
      <c r="D41" s="667" t="s">
        <v>90</v>
      </c>
      <c r="E41" s="724" t="s">
        <v>863</v>
      </c>
      <c r="F41" s="662" t="s">
        <v>545</v>
      </c>
      <c r="G41" s="662" t="s">
        <v>545</v>
      </c>
      <c r="H41" s="1026"/>
      <c r="I41" s="662" t="s">
        <v>545</v>
      </c>
      <c r="J41" s="1026"/>
      <c r="K41" s="304"/>
      <c r="X41" s="760">
        <v>0</v>
      </c>
    </row>
    <row s="1637" customFormat="1" customHeight="1" ht="45" hidden="1">
      <c r="A42" s="2394"/>
      <c r="B42" s="513"/>
      <c r="D42" s="667" t="s">
        <v>323</v>
      </c>
      <c r="E42" s="725" t="s">
        <v>864</v>
      </c>
      <c r="F42" s="662" t="s">
        <v>557</v>
      </c>
      <c r="G42" s="559"/>
      <c r="H42" s="1026"/>
      <c r="I42" s="559"/>
      <c r="J42" s="1026"/>
      <c r="K42" s="304" t="s">
        <v>865</v>
      </c>
      <c r="X42" s="760">
        <v>0</v>
      </c>
    </row>
    <row s="1637" customFormat="1" customHeight="1" ht="45" hidden="1">
      <c r="A43" s="2394"/>
      <c r="B43" s="513"/>
      <c r="D43" s="667" t="s">
        <v>331</v>
      </c>
      <c r="E43" s="669" t="s">
        <v>866</v>
      </c>
      <c r="F43" s="1030" t="s">
        <v>557</v>
      </c>
      <c r="G43" s="744"/>
      <c r="H43" s="1025"/>
      <c r="I43" s="744"/>
      <c r="J43" s="1025"/>
      <c r="K43" s="304" t="s">
        <v>867</v>
      </c>
      <c r="X43" s="760">
        <v>0</v>
      </c>
    </row>
    <row s="1637" customFormat="1" customHeight="1" ht="11.25" hidden="1">
      <c r="A44" s="2394"/>
      <c r="B44" s="513"/>
      <c r="D44" s="667" t="s">
        <v>91</v>
      </c>
      <c r="E44" s="668" t="s">
        <v>868</v>
      </c>
      <c r="F44" s="662" t="s">
        <v>858</v>
      </c>
      <c r="G44" s="670"/>
      <c r="H44" s="1025"/>
      <c r="I44" s="670"/>
      <c r="J44" s="1025"/>
      <c r="K44" s="291"/>
      <c r="X44" s="760">
        <v>0</v>
      </c>
    </row>
    <row s="1637" customFormat="1" customHeight="1" ht="11.25" hidden="1">
      <c r="A45" s="2394"/>
      <c r="B45" s="513"/>
      <c r="D45" s="667" t="s">
        <v>753</v>
      </c>
      <c r="E45" s="669" t="s">
        <v>869</v>
      </c>
      <c r="F45" s="662" t="s">
        <v>858</v>
      </c>
      <c r="G45" s="670"/>
      <c r="H45" s="1025"/>
      <c r="I45" s="670"/>
      <c r="J45" s="1025"/>
      <c r="K45" s="291"/>
      <c r="X45" s="760">
        <v>0</v>
      </c>
    </row>
    <row s="1637" customFormat="1" customHeight="1" ht="11.25" hidden="1">
      <c r="A46" s="2394"/>
      <c r="B46" s="513"/>
      <c r="D46" s="667" t="s">
        <v>795</v>
      </c>
      <c r="E46" s="669" t="s">
        <v>870</v>
      </c>
      <c r="F46" s="662" t="s">
        <v>858</v>
      </c>
      <c r="G46" s="670"/>
      <c r="H46" s="1025"/>
      <c r="I46" s="670"/>
      <c r="J46" s="1025"/>
      <c r="K46" s="291"/>
      <c r="X46" s="760">
        <v>0</v>
      </c>
    </row>
    <row s="1637" customFormat="1" customHeight="1" ht="11.25" hidden="1">
      <c r="A47" s="2394"/>
      <c r="B47" s="513"/>
      <c r="D47" s="667" t="s">
        <v>798</v>
      </c>
      <c r="E47" s="669" t="s">
        <v>871</v>
      </c>
      <c r="F47" s="662" t="s">
        <v>858</v>
      </c>
      <c r="G47" s="670"/>
      <c r="H47" s="1025"/>
      <c r="I47" s="670"/>
      <c r="J47" s="1025"/>
      <c r="K47" s="291"/>
      <c r="X47" s="760">
        <v>0</v>
      </c>
    </row>
    <row s="1637" customFormat="1" customHeight="1" ht="11.25" hidden="1">
      <c r="A48" s="2394"/>
      <c r="B48" s="513"/>
      <c r="D48" s="667" t="s">
        <v>872</v>
      </c>
      <c r="E48" s="673" t="s">
        <v>873</v>
      </c>
      <c r="F48" s="662" t="s">
        <v>858</v>
      </c>
      <c r="G48" s="670"/>
      <c r="H48" s="1025"/>
      <c r="I48" s="670"/>
      <c r="J48" s="1025"/>
      <c r="K48" s="291"/>
      <c r="X48" s="760">
        <v>0</v>
      </c>
    </row>
    <row s="1637" customFormat="1" customHeight="1" ht="11.25" hidden="1">
      <c r="A49" s="2394"/>
      <c r="B49" s="513"/>
      <c r="D49" s="667" t="s">
        <v>874</v>
      </c>
      <c r="E49" s="673" t="s">
        <v>875</v>
      </c>
      <c r="F49" s="662" t="s">
        <v>858</v>
      </c>
      <c r="G49" s="670"/>
      <c r="H49" s="1025"/>
      <c r="I49" s="670"/>
      <c r="J49" s="1025"/>
      <c r="K49" s="291"/>
      <c r="X49" s="760">
        <v>0</v>
      </c>
    </row>
    <row s="1637" customFormat="1" customHeight="1" ht="11.25" hidden="1">
      <c r="A50" s="2394"/>
      <c r="B50" s="513"/>
      <c r="D50" s="667" t="s">
        <v>876</v>
      </c>
      <c r="E50" s="669" t="s">
        <v>877</v>
      </c>
      <c r="F50" s="662" t="s">
        <v>858</v>
      </c>
      <c r="G50" s="670"/>
      <c r="H50" s="1025"/>
      <c r="I50" s="670"/>
      <c r="J50" s="1025"/>
      <c r="K50" s="291"/>
      <c r="X50" s="760">
        <v>0</v>
      </c>
    </row>
    <row s="1637" customFormat="1" customHeight="1" ht="11.25" hidden="1">
      <c r="A51" s="2394"/>
      <c r="B51" s="513"/>
      <c r="D51" s="667" t="s">
        <v>878</v>
      </c>
      <c r="E51" s="669" t="s">
        <v>879</v>
      </c>
      <c r="F51" s="662" t="s">
        <v>858</v>
      </c>
      <c r="G51" s="670"/>
      <c r="H51" s="1025"/>
      <c r="I51" s="670"/>
      <c r="J51" s="1025"/>
      <c r="K51" s="291"/>
      <c r="X51" s="760">
        <v>0</v>
      </c>
    </row>
    <row s="1637" customFormat="1" customHeight="1" ht="45" hidden="1">
      <c r="A52" s="2394"/>
      <c r="B52" s="513"/>
      <c r="D52" s="667" t="s">
        <v>111</v>
      </c>
      <c r="E52" s="668" t="s">
        <v>880</v>
      </c>
      <c r="F52" s="662" t="s">
        <v>858</v>
      </c>
      <c r="G52" s="670"/>
      <c r="H52" s="1025"/>
      <c r="I52" s="670"/>
      <c r="J52" s="1025"/>
      <c r="K52" s="291"/>
      <c r="X52" s="760">
        <v>0</v>
      </c>
    </row>
    <row s="1637" customFormat="1" customHeight="1" ht="11.25" hidden="1">
      <c r="A53" s="2394"/>
      <c r="B53" s="513"/>
      <c r="D53" s="667" t="s">
        <v>312</v>
      </c>
      <c r="E53" s="669" t="s">
        <v>869</v>
      </c>
      <c r="F53" s="662" t="s">
        <v>858</v>
      </c>
      <c r="G53" s="670"/>
      <c r="H53" s="1025"/>
      <c r="I53" s="670"/>
      <c r="J53" s="1025"/>
      <c r="K53" s="291"/>
      <c r="X53" s="760">
        <v>0</v>
      </c>
    </row>
    <row s="1637" customFormat="1" customHeight="1" ht="11.25" hidden="1">
      <c r="A54" s="2394"/>
      <c r="B54" s="513"/>
      <c r="D54" s="667" t="s">
        <v>881</v>
      </c>
      <c r="E54" s="669" t="s">
        <v>870</v>
      </c>
      <c r="F54" s="662" t="s">
        <v>858</v>
      </c>
      <c r="G54" s="670"/>
      <c r="H54" s="1025"/>
      <c r="I54" s="670"/>
      <c r="J54" s="1025"/>
      <c r="K54" s="291"/>
      <c r="X54" s="760">
        <v>0</v>
      </c>
    </row>
    <row s="1637" customFormat="1" customHeight="1" ht="11.25" hidden="1">
      <c r="A55" s="2394"/>
      <c r="B55" s="513"/>
      <c r="D55" s="667" t="s">
        <v>882</v>
      </c>
      <c r="E55" s="669" t="s">
        <v>871</v>
      </c>
      <c r="F55" s="662" t="s">
        <v>858</v>
      </c>
      <c r="G55" s="670"/>
      <c r="H55" s="1025"/>
      <c r="I55" s="670"/>
      <c r="J55" s="1025"/>
      <c r="K55" s="291"/>
      <c r="X55" s="760">
        <v>0</v>
      </c>
    </row>
    <row s="1637" customFormat="1" customHeight="1" ht="11.25" hidden="1">
      <c r="A56" s="2394"/>
      <c r="B56" s="513"/>
      <c r="D56" s="667" t="s">
        <v>883</v>
      </c>
      <c r="E56" s="673" t="s">
        <v>873</v>
      </c>
      <c r="F56" s="662" t="s">
        <v>858</v>
      </c>
      <c r="G56" s="670"/>
      <c r="H56" s="1025"/>
      <c r="I56" s="670"/>
      <c r="J56" s="1025"/>
      <c r="K56" s="291"/>
      <c r="X56" s="760">
        <v>0</v>
      </c>
    </row>
    <row s="1637" customFormat="1" customHeight="1" ht="11.25" hidden="1">
      <c r="A57" s="2394"/>
      <c r="B57" s="513"/>
      <c r="D57" s="667" t="s">
        <v>884</v>
      </c>
      <c r="E57" s="673" t="s">
        <v>875</v>
      </c>
      <c r="F57" s="662" t="s">
        <v>858</v>
      </c>
      <c r="G57" s="670"/>
      <c r="H57" s="1025"/>
      <c r="I57" s="670"/>
      <c r="J57" s="1025"/>
      <c r="K57" s="291"/>
      <c r="X57" s="760">
        <v>0</v>
      </c>
    </row>
    <row s="1637" customFormat="1" customHeight="1" ht="11.25" hidden="1">
      <c r="A58" s="2394"/>
      <c r="B58" s="513"/>
      <c r="D58" s="667" t="s">
        <v>885</v>
      </c>
      <c r="E58" s="669" t="s">
        <v>877</v>
      </c>
      <c r="F58" s="662" t="s">
        <v>858</v>
      </c>
      <c r="G58" s="670"/>
      <c r="H58" s="1025"/>
      <c r="I58" s="670"/>
      <c r="J58" s="1025"/>
      <c r="K58" s="291"/>
      <c r="X58" s="760">
        <v>0</v>
      </c>
    </row>
    <row s="1637" customFormat="1" customHeight="1" ht="11.25" hidden="1">
      <c r="A59" s="2394"/>
      <c r="B59" s="513"/>
      <c r="D59" s="667" t="s">
        <v>886</v>
      </c>
      <c r="E59" s="669" t="s">
        <v>879</v>
      </c>
      <c r="F59" s="662" t="s">
        <v>858</v>
      </c>
      <c r="G59" s="670"/>
      <c r="H59" s="1025"/>
      <c r="I59" s="670"/>
      <c r="J59" s="1025"/>
      <c r="K59" s="291"/>
      <c r="X59" s="760">
        <v>0</v>
      </c>
    </row>
    <row s="1637" customFormat="1" customHeight="1" ht="33.75" hidden="1">
      <c r="A60" s="2394"/>
      <c r="B60" s="513"/>
      <c r="D60" s="667" t="s">
        <v>92</v>
      </c>
      <c r="E60" s="668" t="s">
        <v>887</v>
      </c>
      <c r="F60" s="723" t="s">
        <v>557</v>
      </c>
      <c r="G60" s="744"/>
      <c r="H60" s="1025"/>
      <c r="I60" s="744"/>
      <c r="J60" s="1025"/>
      <c r="K60" s="304" t="s">
        <v>888</v>
      </c>
      <c r="X60" s="760">
        <v>0</v>
      </c>
    </row>
    <row s="1637" customFormat="1" customHeight="1" ht="33.75" hidden="1">
      <c r="A61" s="2394"/>
      <c r="B61" s="513"/>
      <c r="D61" s="667" t="s">
        <v>93</v>
      </c>
      <c r="E61" s="668" t="s">
        <v>889</v>
      </c>
      <c r="F61" s="728" t="s">
        <v>819</v>
      </c>
      <c r="G61" s="670"/>
      <c r="H61" s="1025"/>
      <c r="I61" s="670"/>
      <c r="J61" s="1025"/>
      <c r="K61" s="291"/>
      <c r="X61" s="760">
        <v>0</v>
      </c>
    </row>
    <row s="1637" customFormat="1" customHeight="1" ht="22.5" hidden="1">
      <c r="A62" s="2394"/>
      <c r="B62" s="513" t="s">
        <v>587</v>
      </c>
      <c r="D62" s="667" t="s">
        <v>112</v>
      </c>
      <c r="E62" s="668" t="s">
        <v>890</v>
      </c>
      <c r="F62" s="728" t="s">
        <v>305</v>
      </c>
      <c r="G62" s="384"/>
      <c r="H62" s="1025"/>
      <c r="I62" s="384"/>
      <c r="J62" s="1025"/>
      <c r="K62" s="291" t="s">
        <v>630</v>
      </c>
      <c r="X62" s="760">
        <v>0</v>
      </c>
    </row>
    <row s="1637" customFormat="1" customHeight="1" ht="45" hidden="1">
      <c r="A63" s="2394"/>
      <c r="B63" s="513" t="s">
        <v>587</v>
      </c>
      <c r="D63" s="667" t="s">
        <v>891</v>
      </c>
      <c r="E63" s="669" t="s">
        <v>892</v>
      </c>
      <c r="F63" s="723" t="s">
        <v>305</v>
      </c>
      <c r="G63" s="384"/>
      <c r="H63" s="1025"/>
      <c r="I63" s="384"/>
      <c r="J63" s="1025"/>
      <c r="K63" s="291" t="s">
        <v>630</v>
      </c>
      <c r="X63" s="760">
        <v>0</v>
      </c>
    </row>
    <row s="1637" customFormat="1" customHeight="1" ht="11.549999999999999">
      <c r="A64" s="1035"/>
      <c r="B64" s="520"/>
      <c r="D64" s="1036"/>
      <c r="E64" s="1037"/>
      <c r="X64" s="511">
        <v>11</v>
      </c>
    </row>
    <row s="1637" customFormat="1" customHeight="1" ht="22.5" hidden="1">
      <c r="A65" s="2394" t="s">
        <v>893</v>
      </c>
      <c r="B65" s="513"/>
      <c r="D65" s="667">
        <v>1</v>
      </c>
      <c r="E65" s="746" t="s">
        <v>894</v>
      </c>
      <c r="F65" s="742" t="s">
        <v>809</v>
      </c>
      <c r="G65" s="743"/>
      <c r="H65" s="1031"/>
      <c r="I65" s="743"/>
      <c r="J65" s="1031"/>
      <c r="K65" s="303" t="s">
        <v>895</v>
      </c>
      <c r="X65" s="760">
        <v>0</v>
      </c>
    </row>
    <row s="1637" customFormat="1" customHeight="1" ht="56.25" hidden="1">
      <c r="A66" s="2394"/>
      <c r="B66" s="513"/>
      <c r="D66" s="745" t="s">
        <v>110</v>
      </c>
      <c r="E66" s="709" t="s">
        <v>896</v>
      </c>
      <c r="F66" s="662" t="s">
        <v>545</v>
      </c>
      <c r="G66" s="662" t="s">
        <v>545</v>
      </c>
      <c r="H66" s="521"/>
      <c r="I66" s="662" t="s">
        <v>545</v>
      </c>
      <c r="J66" s="521"/>
      <c r="K66" s="291"/>
      <c r="X66" s="760">
        <v>0</v>
      </c>
    </row>
    <row s="1637" customFormat="1" customHeight="1" ht="33.75" hidden="1">
      <c r="A67" s="2394"/>
      <c r="B67" s="513"/>
      <c r="D67" s="745" t="s">
        <v>708</v>
      </c>
      <c r="E67" s="956" t="s">
        <v>897</v>
      </c>
      <c r="F67" s="662" t="s">
        <v>861</v>
      </c>
      <c r="G67" s="729"/>
      <c r="H67" s="521"/>
      <c r="I67" s="729"/>
      <c r="J67" s="521"/>
      <c r="K67" s="291"/>
      <c r="X67" s="760">
        <v>0</v>
      </c>
    </row>
    <row s="1637" customFormat="1" customHeight="1" ht="22.5" hidden="1">
      <c r="A68" s="2394"/>
      <c r="B68" s="513"/>
      <c r="D68" s="745" t="s">
        <v>306</v>
      </c>
      <c r="E68" s="956" t="s">
        <v>898</v>
      </c>
      <c r="F68" s="662" t="s">
        <v>861</v>
      </c>
      <c r="G68" s="729"/>
      <c r="H68" s="521"/>
      <c r="I68" s="729"/>
      <c r="J68" s="521"/>
      <c r="K68" s="291"/>
      <c r="X68" s="760">
        <v>0</v>
      </c>
    </row>
    <row s="1637" customFormat="1" customHeight="1" ht="22.5" hidden="1">
      <c r="A69" s="2394"/>
      <c r="B69" s="513"/>
      <c r="D69" s="745" t="s">
        <v>309</v>
      </c>
      <c r="E69" s="956" t="s">
        <v>899</v>
      </c>
      <c r="F69" s="723" t="s">
        <v>557</v>
      </c>
      <c r="G69" s="744"/>
      <c r="H69" s="521"/>
      <c r="I69" s="744"/>
      <c r="J69" s="521"/>
      <c r="K69" s="291"/>
      <c r="X69" s="760">
        <v>0</v>
      </c>
    </row>
    <row s="1637" customFormat="1" customHeight="1" ht="22.5" hidden="1">
      <c r="A70" s="2394"/>
      <c r="B70" s="513"/>
      <c r="D70" s="745" t="s">
        <v>728</v>
      </c>
      <c r="E70" s="956" t="s">
        <v>900</v>
      </c>
      <c r="F70" s="723" t="s">
        <v>557</v>
      </c>
      <c r="G70" s="744"/>
      <c r="H70" s="521"/>
      <c r="I70" s="744"/>
      <c r="J70" s="521"/>
      <c r="K70" s="291"/>
      <c r="X70" s="760">
        <v>0</v>
      </c>
    </row>
    <row s="1637" customFormat="1" customHeight="1" ht="22.5" hidden="1">
      <c r="A71" s="2394"/>
      <c r="B71" s="513"/>
      <c r="D71" s="667" t="s">
        <v>90</v>
      </c>
      <c r="E71" s="668" t="s">
        <v>901</v>
      </c>
      <c r="F71" s="662" t="s">
        <v>861</v>
      </c>
      <c r="G71" s="559"/>
      <c r="H71" s="1032"/>
      <c r="I71" s="559"/>
      <c r="J71" s="1032"/>
      <c r="K71" s="304"/>
      <c r="X71" s="760">
        <v>0</v>
      </c>
    </row>
    <row s="1637" customFormat="1" customHeight="1" ht="56.25" hidden="1">
      <c r="A72" s="2394"/>
      <c r="B72" s="513"/>
      <c r="D72" s="667" t="s">
        <v>91</v>
      </c>
      <c r="E72" s="668" t="s">
        <v>902</v>
      </c>
      <c r="F72" s="723" t="s">
        <v>557</v>
      </c>
      <c r="G72" s="744"/>
      <c r="H72" s="1025"/>
      <c r="I72" s="744"/>
      <c r="J72" s="1025"/>
      <c r="K72" s="304"/>
      <c r="X72" s="760">
        <v>0</v>
      </c>
    </row>
    <row s="1637" customFormat="1" customHeight="1" ht="33.75" hidden="1">
      <c r="A73" s="2394"/>
      <c r="B73" s="513"/>
      <c r="D73" s="667" t="s">
        <v>111</v>
      </c>
      <c r="E73" s="668" t="s">
        <v>903</v>
      </c>
      <c r="F73" s="728" t="s">
        <v>819</v>
      </c>
      <c r="G73" s="670"/>
      <c r="H73" s="1025"/>
      <c r="I73" s="670"/>
      <c r="J73" s="1025"/>
      <c r="K73" s="291"/>
      <c r="X73" s="760">
        <v>0</v>
      </c>
    </row>
    <row s="1637" customFormat="1" customHeight="1" ht="22.5" hidden="1">
      <c r="A74" s="2394"/>
      <c r="B74" s="513" t="s">
        <v>587</v>
      </c>
      <c r="D74" s="667" t="s">
        <v>92</v>
      </c>
      <c r="E74" s="668" t="s">
        <v>904</v>
      </c>
      <c r="F74" s="728" t="s">
        <v>305</v>
      </c>
      <c r="G74" s="384"/>
      <c r="H74" s="1025"/>
      <c r="I74" s="384"/>
      <c r="J74" s="1025"/>
      <c r="K74" s="291" t="s">
        <v>630</v>
      </c>
      <c r="X74" s="760">
        <v>0</v>
      </c>
    </row>
    <row s="1637" customFormat="1" customHeight="1" ht="45" hidden="1">
      <c r="A75" s="2394"/>
      <c r="B75" s="513" t="s">
        <v>587</v>
      </c>
      <c r="D75" s="667" t="s">
        <v>651</v>
      </c>
      <c r="E75" s="669" t="s">
        <v>905</v>
      </c>
      <c r="F75" s="723" t="s">
        <v>305</v>
      </c>
      <c r="G75" s="384"/>
      <c r="H75" s="1025"/>
      <c r="I75" s="384"/>
      <c r="J75" s="1025"/>
      <c r="K75" s="291" t="s">
        <v>630</v>
      </c>
      <c r="X75" s="760">
        <v>0</v>
      </c>
    </row>
    <row s="1637" customFormat="1" customHeight="1" ht="11.549999999999999">
      <c r="A76" s="1035"/>
      <c r="B76" s="520"/>
      <c r="D76" s="1036"/>
      <c r="E76" s="1037"/>
      <c r="X76" s="511">
        <v>11</v>
      </c>
    </row>
    <row s="1637" customFormat="1" customHeight="1" ht="11.25" hidden="1">
      <c r="A77" s="2394" t="s">
        <v>906</v>
      </c>
      <c r="B77" s="513"/>
      <c r="D77" s="667">
        <v>1</v>
      </c>
      <c r="E77" s="668" t="s">
        <v>907</v>
      </c>
      <c r="F77" s="723" t="s">
        <v>809</v>
      </c>
      <c r="G77" s="726"/>
      <c r="H77" s="1025"/>
      <c r="I77" s="726"/>
      <c r="J77" s="1025"/>
      <c r="K77" s="291" t="s">
        <v>908</v>
      </c>
      <c r="X77" s="760">
        <v>0</v>
      </c>
    </row>
    <row s="1637" customFormat="1" customHeight="1" ht="11.25" hidden="1">
      <c r="A78" s="2394"/>
      <c r="B78" s="513"/>
      <c r="D78" s="667" t="s">
        <v>110</v>
      </c>
      <c r="E78" s="668" t="s">
        <v>909</v>
      </c>
      <c r="F78" s="723" t="s">
        <v>809</v>
      </c>
      <c r="G78" s="726"/>
      <c r="H78" s="1025"/>
      <c r="I78" s="726"/>
      <c r="J78" s="1025"/>
      <c r="K78" s="291" t="s">
        <v>910</v>
      </c>
      <c r="X78" s="760">
        <v>0</v>
      </c>
    </row>
    <row s="1637" customFormat="1" customHeight="1" ht="22.5" hidden="1">
      <c r="A79" s="2394"/>
      <c r="B79" s="513"/>
      <c r="D79" s="667" t="s">
        <v>90</v>
      </c>
      <c r="E79" s="724" t="s">
        <v>911</v>
      </c>
      <c r="F79" s="662" t="s">
        <v>858</v>
      </c>
      <c r="G79" s="726"/>
      <c r="H79" s="1025"/>
      <c r="I79" s="726"/>
      <c r="J79" s="1025"/>
      <c r="K79" s="291" t="s">
        <v>912</v>
      </c>
      <c r="X79" s="760">
        <v>0</v>
      </c>
    </row>
    <row s="1637" customFormat="1" customHeight="1" ht="11.25" hidden="1">
      <c r="A80" s="2394"/>
      <c r="B80" s="513"/>
      <c r="D80" s="667" t="s">
        <v>323</v>
      </c>
      <c r="E80" s="725" t="s">
        <v>913</v>
      </c>
      <c r="F80" s="662" t="s">
        <v>858</v>
      </c>
      <c r="G80" s="726"/>
      <c r="H80" s="1025"/>
      <c r="I80" s="726"/>
      <c r="J80" s="1025"/>
      <c r="K80" s="291"/>
      <c r="X80" s="760">
        <v>0</v>
      </c>
    </row>
    <row s="1637" customFormat="1" customHeight="1" ht="11.25" hidden="1">
      <c r="A81" s="2394"/>
      <c r="B81" s="513"/>
      <c r="D81" s="667" t="s">
        <v>331</v>
      </c>
      <c r="E81" s="725" t="s">
        <v>914</v>
      </c>
      <c r="F81" s="662" t="s">
        <v>858</v>
      </c>
      <c r="G81" s="726"/>
      <c r="H81" s="1025"/>
      <c r="I81" s="726"/>
      <c r="J81" s="1025"/>
      <c r="K81" s="291"/>
      <c r="X81" s="760">
        <v>0</v>
      </c>
    </row>
    <row s="1637" customFormat="1" customHeight="1" ht="11.25" hidden="1">
      <c r="A82" s="2394"/>
      <c r="B82" s="513"/>
      <c r="D82" s="667" t="s">
        <v>333</v>
      </c>
      <c r="E82" s="725" t="s">
        <v>915</v>
      </c>
      <c r="F82" s="662" t="s">
        <v>858</v>
      </c>
      <c r="G82" s="726"/>
      <c r="H82" s="1025"/>
      <c r="I82" s="726"/>
      <c r="J82" s="1025"/>
      <c r="K82" s="291"/>
      <c r="X82" s="760">
        <v>0</v>
      </c>
    </row>
    <row s="1637" customFormat="1" customHeight="1" ht="11.25" hidden="1">
      <c r="A83" s="2394"/>
      <c r="B83" s="513"/>
      <c r="D83" s="667" t="s">
        <v>335</v>
      </c>
      <c r="E83" s="725" t="s">
        <v>916</v>
      </c>
      <c r="F83" s="662" t="s">
        <v>858</v>
      </c>
      <c r="G83" s="726"/>
      <c r="H83" s="1025"/>
      <c r="I83" s="726"/>
      <c r="J83" s="1025"/>
      <c r="K83" s="291"/>
      <c r="X83" s="760">
        <v>0</v>
      </c>
    </row>
    <row s="1637" customFormat="1" customHeight="1" ht="11.25" hidden="1">
      <c r="A84" s="2394"/>
      <c r="B84" s="513"/>
      <c r="D84" s="667" t="s">
        <v>917</v>
      </c>
      <c r="E84" s="725" t="s">
        <v>918</v>
      </c>
      <c r="F84" s="662" t="s">
        <v>858</v>
      </c>
      <c r="G84" s="726"/>
      <c r="H84" s="1025"/>
      <c r="I84" s="726"/>
      <c r="J84" s="1025"/>
      <c r="K84" s="291"/>
      <c r="X84" s="760">
        <v>0</v>
      </c>
    </row>
    <row s="1637" customFormat="1" customHeight="1" ht="11.25" hidden="1">
      <c r="A85" s="2394"/>
      <c r="B85" s="513"/>
      <c r="D85" s="667" t="s">
        <v>919</v>
      </c>
      <c r="E85" s="725" t="s">
        <v>920</v>
      </c>
      <c r="F85" s="662" t="s">
        <v>858</v>
      </c>
      <c r="G85" s="726"/>
      <c r="H85" s="1025"/>
      <c r="I85" s="726"/>
      <c r="J85" s="1025"/>
      <c r="K85" s="291"/>
      <c r="X85" s="760">
        <v>0</v>
      </c>
    </row>
    <row s="1637" customFormat="1" customHeight="1" ht="11.25" hidden="1">
      <c r="A86" s="2394"/>
      <c r="B86" s="513"/>
      <c r="D86" s="667" t="s">
        <v>921</v>
      </c>
      <c r="E86" s="725" t="s">
        <v>922</v>
      </c>
      <c r="F86" s="662" t="s">
        <v>858</v>
      </c>
      <c r="G86" s="726"/>
      <c r="H86" s="1025"/>
      <c r="I86" s="726"/>
      <c r="J86" s="1025"/>
      <c r="K86" s="291"/>
      <c r="X86" s="760">
        <v>0</v>
      </c>
    </row>
    <row s="1637" customFormat="1" customHeight="1" ht="45" hidden="1">
      <c r="A87" s="2394"/>
      <c r="B87" s="513"/>
      <c r="D87" s="667" t="s">
        <v>91</v>
      </c>
      <c r="E87" s="668" t="s">
        <v>923</v>
      </c>
      <c r="F87" s="662" t="s">
        <v>858</v>
      </c>
      <c r="G87" s="726"/>
      <c r="H87" s="1025"/>
      <c r="I87" s="726"/>
      <c r="J87" s="1025"/>
      <c r="K87" s="291" t="s">
        <v>924</v>
      </c>
      <c r="X87" s="760">
        <v>0</v>
      </c>
    </row>
    <row s="1637" customFormat="1" customHeight="1" ht="11.25" hidden="1">
      <c r="A88" s="2394"/>
      <c r="B88" s="513"/>
      <c r="D88" s="667" t="s">
        <v>753</v>
      </c>
      <c r="E88" s="725" t="s">
        <v>913</v>
      </c>
      <c r="F88" s="662" t="s">
        <v>858</v>
      </c>
      <c r="G88" s="726"/>
      <c r="H88" s="1025"/>
      <c r="I88" s="726"/>
      <c r="J88" s="1025"/>
      <c r="K88" s="291"/>
      <c r="X88" s="760">
        <v>0</v>
      </c>
    </row>
    <row s="1637" customFormat="1" customHeight="1" ht="11.25" hidden="1">
      <c r="A89" s="2394"/>
      <c r="B89" s="513"/>
      <c r="D89" s="667" t="s">
        <v>795</v>
      </c>
      <c r="E89" s="725" t="s">
        <v>914</v>
      </c>
      <c r="F89" s="662" t="s">
        <v>858</v>
      </c>
      <c r="G89" s="726"/>
      <c r="H89" s="1025"/>
      <c r="I89" s="726"/>
      <c r="J89" s="1025"/>
      <c r="K89" s="291"/>
      <c r="X89" s="760">
        <v>0</v>
      </c>
    </row>
    <row s="1637" customFormat="1" customHeight="1" ht="11.25" hidden="1">
      <c r="A90" s="2394"/>
      <c r="B90" s="513"/>
      <c r="D90" s="667" t="s">
        <v>798</v>
      </c>
      <c r="E90" s="725" t="s">
        <v>915</v>
      </c>
      <c r="F90" s="662" t="s">
        <v>858</v>
      </c>
      <c r="G90" s="726"/>
      <c r="H90" s="1025"/>
      <c r="I90" s="726"/>
      <c r="J90" s="1025"/>
      <c r="K90" s="291"/>
      <c r="X90" s="760">
        <v>0</v>
      </c>
    </row>
    <row s="1637" customFormat="1" customHeight="1" ht="11.25" hidden="1">
      <c r="A91" s="2394"/>
      <c r="B91" s="513"/>
      <c r="D91" s="667" t="s">
        <v>876</v>
      </c>
      <c r="E91" s="725" t="s">
        <v>916</v>
      </c>
      <c r="F91" s="662" t="s">
        <v>858</v>
      </c>
      <c r="G91" s="726"/>
      <c r="H91" s="1025"/>
      <c r="I91" s="726"/>
      <c r="J91" s="1025"/>
      <c r="K91" s="291"/>
      <c r="X91" s="760">
        <v>0</v>
      </c>
    </row>
    <row s="1637" customFormat="1" customHeight="1" ht="11.25" hidden="1">
      <c r="A92" s="2394"/>
      <c r="B92" s="513"/>
      <c r="D92" s="667" t="s">
        <v>878</v>
      </c>
      <c r="E92" s="725" t="s">
        <v>918</v>
      </c>
      <c r="F92" s="662" t="s">
        <v>858</v>
      </c>
      <c r="G92" s="726"/>
      <c r="H92" s="1025"/>
      <c r="I92" s="726"/>
      <c r="J92" s="1025"/>
      <c r="K92" s="291"/>
      <c r="X92" s="760">
        <v>0</v>
      </c>
    </row>
    <row s="1637" customFormat="1" customHeight="1" ht="11.25" hidden="1">
      <c r="A93" s="2394"/>
      <c r="B93" s="513"/>
      <c r="D93" s="667" t="s">
        <v>925</v>
      </c>
      <c r="E93" s="725" t="s">
        <v>920</v>
      </c>
      <c r="F93" s="662" t="s">
        <v>858</v>
      </c>
      <c r="G93" s="726"/>
      <c r="H93" s="1025"/>
      <c r="I93" s="726"/>
      <c r="J93" s="1025"/>
      <c r="K93" s="291"/>
      <c r="X93" s="760">
        <v>0</v>
      </c>
    </row>
    <row s="1637" customFormat="1" customHeight="1" ht="11.25" hidden="1">
      <c r="A94" s="2394"/>
      <c r="B94" s="513"/>
      <c r="D94" s="667" t="s">
        <v>926</v>
      </c>
      <c r="E94" s="725" t="s">
        <v>922</v>
      </c>
      <c r="F94" s="662" t="s">
        <v>858</v>
      </c>
      <c r="G94" s="726"/>
      <c r="H94" s="1025"/>
      <c r="I94" s="726"/>
      <c r="J94" s="1025"/>
      <c r="K94" s="291"/>
      <c r="X94" s="760">
        <v>0</v>
      </c>
    </row>
    <row s="1637" customFormat="1" customHeight="1" ht="24.75" hidden="1">
      <c r="A95" s="2394"/>
      <c r="B95" s="513"/>
      <c r="D95" s="667" t="s">
        <v>111</v>
      </c>
      <c r="E95" s="668" t="s">
        <v>927</v>
      </c>
      <c r="F95" s="727" t="s">
        <v>557</v>
      </c>
      <c r="G95" s="729"/>
      <c r="H95" s="1025"/>
      <c r="I95" s="729"/>
      <c r="J95" s="1025"/>
      <c r="K95" s="291" t="s">
        <v>928</v>
      </c>
      <c r="X95" s="760">
        <v>0</v>
      </c>
    </row>
    <row s="1637" customFormat="1" customHeight="1" ht="33.75" hidden="1">
      <c r="A96" s="2394"/>
      <c r="B96" s="513"/>
      <c r="D96" s="667" t="s">
        <v>92</v>
      </c>
      <c r="E96" s="668" t="s">
        <v>929</v>
      </c>
      <c r="F96" s="728" t="s">
        <v>819</v>
      </c>
      <c r="G96" s="730"/>
      <c r="H96" s="1025"/>
      <c r="I96" s="730"/>
      <c r="J96" s="1025"/>
      <c r="K96" s="291"/>
      <c r="X96" s="760">
        <v>0</v>
      </c>
    </row>
    <row s="1637" customFormat="1" customHeight="1" ht="22.5" hidden="1">
      <c r="A97" s="2394"/>
      <c r="B97" s="513" t="s">
        <v>587</v>
      </c>
      <c r="D97" s="667" t="s">
        <v>93</v>
      </c>
      <c r="E97" s="668" t="s">
        <v>930</v>
      </c>
      <c r="F97" s="728" t="s">
        <v>305</v>
      </c>
      <c r="G97" s="387"/>
      <c r="H97" s="1025"/>
      <c r="I97" s="387"/>
      <c r="J97" s="1025"/>
      <c r="K97" s="291" t="s">
        <v>630</v>
      </c>
      <c r="X97" s="760">
        <v>0</v>
      </c>
    </row>
    <row s="1637" customFormat="1" customHeight="1" ht="45" hidden="1">
      <c r="A98" s="2394"/>
      <c r="B98" s="513" t="s">
        <v>587</v>
      </c>
      <c r="D98" s="667" t="s">
        <v>931</v>
      </c>
      <c r="E98" s="669" t="s">
        <v>932</v>
      </c>
      <c r="F98" s="723" t="s">
        <v>305</v>
      </c>
      <c r="G98" s="387"/>
      <c r="H98" s="1025"/>
      <c r="I98" s="387"/>
      <c r="J98" s="1025"/>
      <c r="K98" s="291" t="s">
        <v>630</v>
      </c>
      <c r="X98" s="760">
        <v>0</v>
      </c>
    </row>
    <row s="1637" customFormat="1" customHeight="1" ht="95.25" hidden="1">
      <c r="A99" s="2394"/>
      <c r="B99" s="513" t="s">
        <v>587</v>
      </c>
      <c r="D99" s="667" t="s">
        <v>112</v>
      </c>
      <c r="E99" s="668" t="s">
        <v>933</v>
      </c>
      <c r="F99" s="723" t="s">
        <v>305</v>
      </c>
      <c r="G99" s="387"/>
      <c r="H99" s="1025"/>
      <c r="I99" s="387"/>
      <c r="J99" s="1025"/>
      <c r="K99" s="291" t="s">
        <v>630</v>
      </c>
      <c r="X99" s="760">
        <v>0</v>
      </c>
    </row>
    <row s="1637" customFormat="1" customHeight="1" ht="22.5" hidden="1">
      <c r="A100" s="2394"/>
      <c r="B100" s="513" t="s">
        <v>587</v>
      </c>
      <c r="D100" s="667" t="s">
        <v>149</v>
      </c>
      <c r="E100" s="668" t="s">
        <v>934</v>
      </c>
      <c r="F100" s="723" t="s">
        <v>305</v>
      </c>
      <c r="G100" s="387"/>
      <c r="H100" s="1025"/>
      <c r="I100" s="387"/>
      <c r="J100" s="1025"/>
      <c r="K100" s="291" t="s">
        <v>630</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817A7F-A1D5-5293-9B48-6686E5772EAD}"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19</v>
      </c>
      <c r="K13" s="604"/>
      <c r="L13" s="529" t="s">
        <v>109</v>
      </c>
      <c r="M13" s="605" t="s">
        <v>22</v>
      </c>
      <c r="N13" s="814"/>
      <c r="O13" s="1418" t="s">
        <v>117</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без дифференциации</v>
      </c>
      <c r="S13" s="1418"/>
      <c r="T13" s="1418"/>
      <c r="U13" s="1268" t="s">
        <v>98</v>
      </c>
      <c r="V13" s="1268" t="s">
        <v>118</v>
      </c>
      <c r="W13" s="1268"/>
      <c r="X13" s="1268"/>
      <c r="Y13" s="606" t="s">
        <v>119</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120</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121</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122</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3BEEB-519A-E9AB-7008-DB25D4D54158}" mc:Ignorable="x14ac xr xr2 xr3">
  <sheetPr>
    <tabColor rgb="FFE26B0A"/>
  </sheetPr>
  <dimension ref="A1:V470"/>
  <sheetViews>
    <sheetView showGridLines="0" zoomScale="90" workbookViewId="0">
      <pane xSplit="8" ySplit="31" topLeftCell="I456" activePane="bottomRight" state="frozen"/>
      <selection pane="bottomLeft" activeCell="A32" sqref="A32"/>
      <selection pane="topRight" activeCell="I1" sqref="I1"/>
      <selection pane="bottomRight" activeCell="I469" sqref="I469"/>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688</v>
      </c>
      <c r="D3" s="691" t="str">
        <f>B3&amp;".1"</f>
        <v>.1</v>
      </c>
      <c r="E3" s="692" t="s">
        <v>935</v>
      </c>
      <c r="F3" s="693" t="s">
        <v>305</v>
      </c>
      <c r="G3" s="688"/>
      <c r="H3" s="403"/>
      <c r="I3" s="688"/>
      <c r="J3" s="403"/>
      <c r="K3" s="291" t="s">
        <v>936</v>
      </c>
      <c r="V3" s="507">
        <v>0</v>
      </c>
    </row>
    <row customHeight="1" ht="15" hidden="1">
      <c r="A4" s="507"/>
      <c r="B4" s="2399"/>
      <c r="C4" s="2400"/>
      <c r="D4" s="691" t="str">
        <f>B3&amp;".2"</f>
        <v>.2</v>
      </c>
      <c r="E4" s="692" t="s">
        <v>937</v>
      </c>
      <c r="F4" s="693" t="s">
        <v>305</v>
      </c>
      <c r="G4" s="1740" t="s">
        <v>22</v>
      </c>
      <c r="H4" s="403"/>
      <c r="I4" s="1740" t="s">
        <v>22</v>
      </c>
      <c r="J4" s="403"/>
      <c r="K4" s="291" t="s">
        <v>938</v>
      </c>
      <c r="V4" s="507">
        <v>0</v>
      </c>
    </row>
    <row s="1368" customFormat="1" customHeight="1" ht="15" hidden="1">
      <c r="C5" s="674"/>
      <c r="U5" s="422"/>
      <c r="V5" s="419">
        <v>0</v>
      </c>
    </row>
    <row customHeight="1" ht="22.5" hidden="1">
      <c r="A6" s="507"/>
      <c r="B6" s="2399"/>
      <c r="C6" s="2400" t="s">
        <v>688</v>
      </c>
      <c r="D6" s="691" t="str">
        <f>B6&amp;".1"</f>
        <v>.1</v>
      </c>
      <c r="E6" s="692" t="s">
        <v>939</v>
      </c>
      <c r="F6" s="693" t="s">
        <v>305</v>
      </c>
      <c r="G6" s="688"/>
      <c r="H6" s="403"/>
      <c r="I6" s="688"/>
      <c r="J6" s="403"/>
      <c r="K6" s="291" t="s">
        <v>940</v>
      </c>
      <c r="V6" s="507">
        <v>0</v>
      </c>
    </row>
    <row customHeight="1" ht="15" hidden="1">
      <c r="A7" s="507"/>
      <c r="B7" s="2399"/>
      <c r="C7" s="2400"/>
      <c r="D7" s="691" t="str">
        <f>B6&amp;".2"</f>
        <v>.2</v>
      </c>
      <c r="E7" s="692" t="s">
        <v>937</v>
      </c>
      <c r="F7" s="693" t="s">
        <v>305</v>
      </c>
      <c r="G7" s="1740" t="s">
        <v>22</v>
      </c>
      <c r="H7" s="403"/>
      <c r="I7" s="1740" t="s">
        <v>22</v>
      </c>
      <c r="J7" s="403"/>
      <c r="K7" s="291" t="s">
        <v>938</v>
      </c>
      <c r="V7" s="507">
        <v>0</v>
      </c>
    </row>
    <row s="1368" customFormat="1" customHeight="1" ht="15" hidden="1">
      <c r="C8" s="674"/>
      <c r="U8" s="422"/>
      <c r="V8" s="419">
        <v>0</v>
      </c>
    </row>
    <row customHeight="1" ht="22.5" hidden="1">
      <c r="A9" s="507"/>
      <c r="B9" s="2399"/>
      <c r="C9" s="2400" t="s">
        <v>688</v>
      </c>
      <c r="D9" s="691" t="str">
        <f>B9&amp;".1"</f>
        <v>.1</v>
      </c>
      <c r="E9" s="692" t="s">
        <v>941</v>
      </c>
      <c r="F9" s="693" t="s">
        <v>305</v>
      </c>
      <c r="G9" s="699" t="s">
        <v>22</v>
      </c>
      <c r="H9" s="403" t="s">
        <v>22</v>
      </c>
      <c r="I9" s="699" t="s">
        <v>22</v>
      </c>
      <c r="J9" s="403" t="s">
        <v>22</v>
      </c>
      <c r="K9" s="291"/>
      <c r="V9" s="507">
        <v>0</v>
      </c>
    </row>
    <row customHeight="1" ht="15" hidden="1">
      <c r="A10" s="507"/>
      <c r="B10" s="2399"/>
      <c r="C10" s="2400"/>
      <c r="D10" s="691" t="str">
        <f>B9&amp;".2"</f>
        <v>.2</v>
      </c>
      <c r="E10" s="692" t="s">
        <v>942</v>
      </c>
      <c r="F10" s="693" t="s">
        <v>305</v>
      </c>
      <c r="G10" s="1734" t="s">
        <v>22</v>
      </c>
      <c r="H10" s="403" t="s">
        <v>22</v>
      </c>
      <c r="I10" s="1734" t="s">
        <v>22</v>
      </c>
      <c r="J10" s="403" t="s">
        <v>22</v>
      </c>
      <c r="K10" s="291" t="s">
        <v>943</v>
      </c>
      <c r="V10" s="507">
        <v>0</v>
      </c>
    </row>
    <row customHeight="1" ht="15" hidden="1">
      <c r="A11" s="507"/>
      <c r="B11" s="2399"/>
      <c r="C11" s="2400"/>
      <c r="D11" s="691" t="str">
        <f>B9&amp;".3"</f>
        <v>.3</v>
      </c>
      <c r="E11" s="692" t="s">
        <v>944</v>
      </c>
      <c r="F11" s="693" t="s">
        <v>305</v>
      </c>
      <c r="G11" s="1734" t="s">
        <v>22</v>
      </c>
      <c r="H11" s="403" t="s">
        <v>22</v>
      </c>
      <c r="I11" s="1734" t="s">
        <v>22</v>
      </c>
      <c r="J11" s="403" t="s">
        <v>22</v>
      </c>
      <c r="K11" s="291" t="s">
        <v>945</v>
      </c>
      <c r="V11" s="507">
        <v>0</v>
      </c>
    </row>
    <row s="1368" customFormat="1" customHeight="1" ht="15" hidden="1">
      <c r="C12" s="674"/>
      <c r="U12" s="422"/>
      <c r="V12" s="419">
        <v>0</v>
      </c>
    </row>
    <row customHeight="1" ht="33.75" hidden="1">
      <c r="A13" s="507"/>
      <c r="B13" s="2399"/>
      <c r="C13" s="2400" t="s">
        <v>688</v>
      </c>
      <c r="D13" s="691" t="str">
        <f>B13&amp;".1"</f>
        <v>.1</v>
      </c>
      <c r="E13" s="692" t="s">
        <v>946</v>
      </c>
      <c r="F13" s="693" t="s">
        <v>305</v>
      </c>
      <c r="G13" s="699" t="s">
        <v>22</v>
      </c>
      <c r="H13" s="403" t="s">
        <v>22</v>
      </c>
      <c r="I13" s="699" t="s">
        <v>22</v>
      </c>
      <c r="J13" s="403" t="s">
        <v>22</v>
      </c>
      <c r="K13" s="291" t="s">
        <v>947</v>
      </c>
      <c r="V13" s="507">
        <v>0</v>
      </c>
    </row>
    <row customHeight="1" ht="15" hidden="1">
      <c r="B14" s="2399"/>
      <c r="C14" s="2400"/>
      <c r="D14" s="691" t="str">
        <f>B13&amp;".2"</f>
        <v>.2</v>
      </c>
      <c r="E14" s="692" t="s">
        <v>948</v>
      </c>
      <c r="F14" s="693" t="s">
        <v>305</v>
      </c>
      <c r="G14" s="1734" t="s">
        <v>22</v>
      </c>
      <c r="H14" s="403" t="s">
        <v>22</v>
      </c>
      <c r="I14" s="1734" t="s">
        <v>22</v>
      </c>
      <c r="J14" s="403" t="s">
        <v>22</v>
      </c>
      <c r="K14" s="291" t="s">
        <v>949</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117</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300</v>
      </c>
      <c r="V26" s="507">
        <v>15</v>
      </c>
    </row>
    <row s="1637" customFormat="1" customHeight="1" ht="15.75">
      <c r="A27" s="761"/>
      <c r="C27" s="178"/>
      <c r="D27" s="713"/>
      <c r="E27" s="2369" t="s">
        <v>563</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564</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299</v>
      </c>
      <c r="E29" s="2372"/>
      <c r="F29" s="2372"/>
      <c r="G29" s="889"/>
      <c r="H29" s="889"/>
      <c r="I29" s="889"/>
      <c r="J29" s="890"/>
      <c r="K29" s="2197"/>
      <c r="U29" s="677"/>
      <c r="V29" s="760">
        <v>15</v>
      </c>
    </row>
    <row customHeight="1" ht="35.699999999999996">
      <c r="C30" s="178"/>
      <c r="D30" s="763" t="s">
        <v>88</v>
      </c>
      <c r="E30" s="762" t="s">
        <v>301</v>
      </c>
      <c r="F30" s="762" t="s">
        <v>565</v>
      </c>
      <c r="G30" s="810" t="s">
        <v>302</v>
      </c>
      <c r="H30" s="809" t="s">
        <v>389</v>
      </c>
      <c r="I30" s="686" t="s">
        <v>302</v>
      </c>
      <c r="J30" s="467" t="s">
        <v>389</v>
      </c>
      <c r="K30" s="2203"/>
      <c r="V30" s="507">
        <v>34</v>
      </c>
    </row>
    <row customHeight="1" ht="15" hidden="1">
      <c r="C31" s="178"/>
      <c r="D31" s="595"/>
      <c r="E31" s="595"/>
      <c r="F31" s="595"/>
      <c r="G31" s="661"/>
      <c r="H31" s="661"/>
      <c r="I31" s="661"/>
      <c r="J31" s="661"/>
      <c r="K31" s="291"/>
      <c r="V31" s="507">
        <v>0</v>
      </c>
    </row>
    <row customHeight="1" ht="24">
      <c r="A32" s="507"/>
      <c r="B32" s="507" t="s">
        <v>950</v>
      </c>
      <c r="C32" s="528"/>
      <c r="D32" s="694">
        <v>1</v>
      </c>
      <c r="E32" s="695" t="s">
        <v>951</v>
      </c>
      <c r="F32" s="693" t="s">
        <v>305</v>
      </c>
      <c r="G32" s="815" t="s">
        <v>305</v>
      </c>
      <c r="H32" s="815" t="s">
        <v>305</v>
      </c>
      <c r="I32" s="693" t="s">
        <v>305</v>
      </c>
      <c r="J32" s="693" t="s">
        <v>305</v>
      </c>
      <c r="K32" s="291"/>
      <c r="V32" s="507">
        <v>23</v>
      </c>
    </row>
    <row customHeight="1" ht="11.549999999999999">
      <c r="A33" s="507"/>
      <c r="C33" s="507"/>
      <c r="D33" s="349"/>
      <c r="E33" s="582" t="s">
        <v>585</v>
      </c>
      <c r="F33" s="574"/>
      <c r="G33" s="574"/>
      <c r="H33" s="574"/>
      <c r="I33" s="574"/>
      <c r="J33" s="574"/>
      <c r="K33" s="575"/>
      <c r="U33" s="507"/>
      <c r="V33" s="507">
        <v>11</v>
      </c>
    </row>
    <row customHeight="1" ht="24">
      <c r="A34" s="507"/>
      <c r="B34" s="583" t="s">
        <v>635</v>
      </c>
      <c r="C34" s="528"/>
      <c r="D34" s="694">
        <v>2</v>
      </c>
      <c r="E34" s="695" t="s">
        <v>952</v>
      </c>
      <c r="F34" s="822" t="s">
        <v>305</v>
      </c>
      <c r="G34" s="822" t="s">
        <v>305</v>
      </c>
      <c r="H34" s="822" t="s">
        <v>305</v>
      </c>
      <c r="I34" s="693"/>
      <c r="J34" s="693"/>
      <c r="K34" s="291"/>
      <c r="V34" s="507">
        <v>23</v>
      </c>
    </row>
    <row customHeight="1" ht="11.549999999999999">
      <c r="A35" s="507"/>
      <c r="C35" s="507"/>
      <c r="D35" s="349"/>
      <c r="E35" s="582" t="s">
        <v>953</v>
      </c>
      <c r="F35" s="574"/>
      <c r="G35" s="696"/>
      <c r="H35" s="574"/>
      <c r="I35" s="696"/>
      <c r="J35" s="574"/>
      <c r="K35" s="575"/>
      <c r="U35" s="507"/>
      <c r="V35" s="507">
        <v>11</v>
      </c>
    </row>
    <row customHeight="1" ht="71.25">
      <c r="A36" s="507"/>
      <c r="B36" s="507" t="s">
        <v>954</v>
      </c>
      <c r="C36" s="528"/>
      <c r="D36" s="694">
        <v>3</v>
      </c>
      <c r="E36" s="695" t="s">
        <v>955</v>
      </c>
      <c r="F36" s="697" t="s">
        <v>305</v>
      </c>
      <c r="G36" s="816" t="s">
        <v>956</v>
      </c>
      <c r="H36" s="815" t="s">
        <v>305</v>
      </c>
      <c r="I36" s="526" t="s">
        <v>956</v>
      </c>
      <c r="J36" s="693" t="s">
        <v>305</v>
      </c>
      <c r="K36" s="291" t="s">
        <v>957</v>
      </c>
      <c r="V36" s="507">
        <v>68</v>
      </c>
    </row>
    <row s="1852" customFormat="1" customHeight="1" ht="36">
      <c r="A37" s="1637"/>
      <c r="B37" s="2399" t="s">
        <v>323</v>
      </c>
      <c r="C37" s="2400" t="s">
        <v>688</v>
      </c>
      <c r="D37" s="691" t="str">
        <f>B37&amp;".1"</f>
        <v>3.1.1</v>
      </c>
      <c r="E37" s="1669" t="s">
        <v>941</v>
      </c>
      <c r="F37" s="2265" t="s">
        <v>305</v>
      </c>
      <c r="G37" s="863" t="s">
        <v>22</v>
      </c>
      <c r="H37" s="820" t="s">
        <v>22</v>
      </c>
      <c r="I37" s="863" t="s">
        <v>958</v>
      </c>
      <c r="J37" s="820" t="s">
        <v>22</v>
      </c>
      <c r="K37" s="1527"/>
      <c r="L37" s="1637"/>
      <c r="M37" s="1637"/>
      <c r="N37" s="1637"/>
      <c r="O37" s="1637"/>
      <c r="P37" s="1637"/>
      <c r="Q37" s="1637"/>
      <c r="R37" s="1637"/>
      <c r="S37" s="1637"/>
      <c r="T37" s="1637"/>
      <c r="U37" s="677"/>
      <c r="V37" s="1637">
        <v>0</v>
      </c>
    </row>
    <row s="1852" customFormat="1" customHeight="1" ht="15">
      <c r="A38" s="1637"/>
      <c r="B38" s="2399"/>
      <c r="C38" s="2400"/>
      <c r="D38" s="691" t="str">
        <f>B37&amp;".2"</f>
        <v>3.1.2</v>
      </c>
      <c r="E38" s="1669" t="s">
        <v>942</v>
      </c>
      <c r="F38" s="2265" t="s">
        <v>305</v>
      </c>
      <c r="G38" s="1734" t="s">
        <v>22</v>
      </c>
      <c r="H38" s="820" t="s">
        <v>22</v>
      </c>
      <c r="I38" s="1734">
        <v>45535</v>
      </c>
      <c r="J38" s="820" t="s">
        <v>22</v>
      </c>
      <c r="K38" s="1527" t="s">
        <v>943</v>
      </c>
      <c r="L38" s="1637"/>
      <c r="M38" s="1637"/>
      <c r="N38" s="1637"/>
      <c r="O38" s="1637"/>
      <c r="P38" s="1637"/>
      <c r="Q38" s="1637"/>
      <c r="R38" s="1637"/>
      <c r="S38" s="1637"/>
      <c r="T38" s="1637"/>
      <c r="U38" s="677"/>
      <c r="V38" s="1637">
        <v>0</v>
      </c>
    </row>
    <row s="1852" customFormat="1" customHeight="1" ht="15">
      <c r="A39" s="1637"/>
      <c r="B39" s="2399"/>
      <c r="C39" s="2400"/>
      <c r="D39" s="691" t="str">
        <f>B37&amp;".3"</f>
        <v>3.1.3</v>
      </c>
      <c r="E39" s="1669" t="s">
        <v>944</v>
      </c>
      <c r="F39" s="2265" t="s">
        <v>305</v>
      </c>
      <c r="G39" s="1734" t="s">
        <v>22</v>
      </c>
      <c r="H39" s="820" t="s">
        <v>22</v>
      </c>
      <c r="I39" s="1734">
        <v>45565</v>
      </c>
      <c r="J39" s="820" t="s">
        <v>22</v>
      </c>
      <c r="K39" s="1527" t="s">
        <v>945</v>
      </c>
      <c r="L39" s="1637"/>
      <c r="M39" s="1637"/>
      <c r="N39" s="1637"/>
      <c r="O39" s="1637"/>
      <c r="P39" s="1637"/>
      <c r="Q39" s="1637"/>
      <c r="R39" s="1637"/>
      <c r="S39" s="1637"/>
      <c r="T39" s="1637"/>
      <c r="U39" s="677"/>
      <c r="V39" s="1637">
        <v>0</v>
      </c>
    </row>
    <row s="1852" customFormat="1" customHeight="1" ht="22.5">
      <c r="A40" s="1637"/>
      <c r="B40" s="2399" t="s">
        <v>331</v>
      </c>
      <c r="C40" s="2400" t="s">
        <v>688</v>
      </c>
      <c r="D40" s="691" t="str">
        <f>B40&amp;".1"</f>
        <v>3.2.1</v>
      </c>
      <c r="E40" s="1669" t="s">
        <v>941</v>
      </c>
      <c r="F40" s="2265" t="s">
        <v>305</v>
      </c>
      <c r="G40" s="2355" t="s">
        <v>22</v>
      </c>
      <c r="H40" s="820" t="s">
        <v>22</v>
      </c>
      <c r="I40" s="2355" t="s">
        <v>959</v>
      </c>
      <c r="J40" s="820" t="s">
        <v>22</v>
      </c>
      <c r="K40" s="1527"/>
      <c r="L40" s="1637"/>
      <c r="M40" s="1637"/>
      <c r="N40" s="1637"/>
      <c r="O40" s="1637"/>
      <c r="P40" s="1637"/>
      <c r="Q40" s="1637"/>
      <c r="R40" s="1637"/>
      <c r="S40" s="1637"/>
      <c r="T40" s="1637"/>
      <c r="U40" s="677"/>
      <c r="V40" s="1637">
        <v>0</v>
      </c>
    </row>
    <row s="1852" customFormat="1" customHeight="1" ht="15">
      <c r="A41" s="1637"/>
      <c r="B41" s="2399"/>
      <c r="C41" s="2400"/>
      <c r="D41" s="691" t="str">
        <f>B40&amp;".2"</f>
        <v>3.2.2</v>
      </c>
      <c r="E41" s="1669" t="s">
        <v>942</v>
      </c>
      <c r="F41" s="2265" t="s">
        <v>305</v>
      </c>
      <c r="G41" s="1740" t="s">
        <v>22</v>
      </c>
      <c r="H41" s="820" t="s">
        <v>22</v>
      </c>
      <c r="I41" s="1740">
        <v>45535</v>
      </c>
      <c r="J41" s="820" t="s">
        <v>22</v>
      </c>
      <c r="K41" s="1527" t="s">
        <v>943</v>
      </c>
      <c r="L41" s="1637"/>
      <c r="M41" s="1637"/>
      <c r="N41" s="1637"/>
      <c r="O41" s="1637"/>
      <c r="P41" s="1637"/>
      <c r="Q41" s="1637"/>
      <c r="R41" s="1637"/>
      <c r="S41" s="1637"/>
      <c r="T41" s="1637"/>
      <c r="U41" s="677"/>
      <c r="V41" s="1637">
        <v>0</v>
      </c>
    </row>
    <row s="1852" customFormat="1" customHeight="1" ht="15">
      <c r="A42" s="1637"/>
      <c r="B42" s="2399"/>
      <c r="C42" s="2400"/>
      <c r="D42" s="691" t="str">
        <f>B40&amp;".3"</f>
        <v>3.2.3</v>
      </c>
      <c r="E42" s="1669" t="s">
        <v>944</v>
      </c>
      <c r="F42" s="2265" t="s">
        <v>305</v>
      </c>
      <c r="G42" s="1740" t="s">
        <v>22</v>
      </c>
      <c r="H42" s="820" t="s">
        <v>22</v>
      </c>
      <c r="I42" s="1740">
        <v>45565</v>
      </c>
      <c r="J42" s="820" t="s">
        <v>22</v>
      </c>
      <c r="K42" s="1527" t="s">
        <v>945</v>
      </c>
      <c r="L42" s="1637"/>
      <c r="M42" s="1637"/>
      <c r="N42" s="1637"/>
      <c r="O42" s="1637"/>
      <c r="P42" s="1637"/>
      <c r="Q42" s="1637"/>
      <c r="R42" s="1637"/>
      <c r="S42" s="1637"/>
      <c r="T42" s="1637"/>
      <c r="U42" s="677"/>
      <c r="V42" s="1637">
        <v>0</v>
      </c>
    </row>
    <row s="1852" customFormat="1" customHeight="1" ht="22.5">
      <c r="A43" s="1637"/>
      <c r="B43" s="2399" t="s">
        <v>333</v>
      </c>
      <c r="C43" s="2400" t="s">
        <v>688</v>
      </c>
      <c r="D43" s="691" t="str">
        <f>B43&amp;".1"</f>
        <v>3.3.1</v>
      </c>
      <c r="E43" s="1669" t="s">
        <v>941</v>
      </c>
      <c r="F43" s="2265" t="s">
        <v>305</v>
      </c>
      <c r="G43" s="2355" t="s">
        <v>22</v>
      </c>
      <c r="H43" s="820" t="s">
        <v>22</v>
      </c>
      <c r="I43" s="2355" t="s">
        <v>960</v>
      </c>
      <c r="J43" s="820" t="s">
        <v>22</v>
      </c>
      <c r="K43" s="1527"/>
      <c r="L43" s="1637"/>
      <c r="M43" s="1637"/>
      <c r="N43" s="1637"/>
      <c r="O43" s="1637"/>
      <c r="P43" s="1637"/>
      <c r="Q43" s="1637"/>
      <c r="R43" s="1637"/>
      <c r="S43" s="1637"/>
      <c r="T43" s="1637"/>
      <c r="U43" s="677"/>
      <c r="V43" s="1637">
        <v>0</v>
      </c>
    </row>
    <row s="1852" customFormat="1" customHeight="1" ht="15">
      <c r="A44" s="1637"/>
      <c r="B44" s="2399"/>
      <c r="C44" s="2400"/>
      <c r="D44" s="691" t="str">
        <f>B43&amp;".2"</f>
        <v>3.3.2</v>
      </c>
      <c r="E44" s="1669" t="s">
        <v>942</v>
      </c>
      <c r="F44" s="2265" t="s">
        <v>305</v>
      </c>
      <c r="G44" s="1740" t="s">
        <v>22</v>
      </c>
      <c r="H44" s="820" t="s">
        <v>22</v>
      </c>
      <c r="I44" s="1740">
        <v>45535</v>
      </c>
      <c r="J44" s="820" t="s">
        <v>22</v>
      </c>
      <c r="K44" s="1527" t="s">
        <v>943</v>
      </c>
      <c r="L44" s="1637"/>
      <c r="M44" s="1637"/>
      <c r="N44" s="1637"/>
      <c r="O44" s="1637"/>
      <c r="P44" s="1637"/>
      <c r="Q44" s="1637"/>
      <c r="R44" s="1637"/>
      <c r="S44" s="1637"/>
      <c r="T44" s="1637"/>
      <c r="U44" s="677"/>
      <c r="V44" s="1637">
        <v>0</v>
      </c>
    </row>
    <row s="1852" customFormat="1" customHeight="1" ht="15">
      <c r="A45" s="1637"/>
      <c r="B45" s="2399"/>
      <c r="C45" s="2400"/>
      <c r="D45" s="691" t="str">
        <f>B43&amp;".3"</f>
        <v>3.3.3</v>
      </c>
      <c r="E45" s="1669" t="s">
        <v>944</v>
      </c>
      <c r="F45" s="2265" t="s">
        <v>305</v>
      </c>
      <c r="G45" s="1740" t="s">
        <v>22</v>
      </c>
      <c r="H45" s="820" t="s">
        <v>22</v>
      </c>
      <c r="I45" s="1740">
        <v>45565</v>
      </c>
      <c r="J45" s="820" t="s">
        <v>22</v>
      </c>
      <c r="K45" s="1527" t="s">
        <v>945</v>
      </c>
      <c r="L45" s="1637"/>
      <c r="M45" s="1637"/>
      <c r="N45" s="1637"/>
      <c r="O45" s="1637"/>
      <c r="P45" s="1637"/>
      <c r="Q45" s="1637"/>
      <c r="R45" s="1637"/>
      <c r="S45" s="1637"/>
      <c r="T45" s="1637"/>
      <c r="U45" s="677"/>
      <c r="V45" s="1637">
        <v>0</v>
      </c>
    </row>
    <row s="1852" customFormat="1" customHeight="1" ht="22.5">
      <c r="A46" s="1637"/>
      <c r="B46" s="2399" t="s">
        <v>335</v>
      </c>
      <c r="C46" s="2400" t="s">
        <v>688</v>
      </c>
      <c r="D46" s="691" t="str">
        <f>B46&amp;".1"</f>
        <v>3.4.1</v>
      </c>
      <c r="E46" s="1669" t="s">
        <v>941</v>
      </c>
      <c r="F46" s="2265" t="s">
        <v>305</v>
      </c>
      <c r="G46" s="2355" t="s">
        <v>22</v>
      </c>
      <c r="H46" s="820" t="s">
        <v>22</v>
      </c>
      <c r="I46" s="2355" t="s">
        <v>961</v>
      </c>
      <c r="J46" s="820" t="s">
        <v>22</v>
      </c>
      <c r="K46" s="1527"/>
      <c r="L46" s="1637"/>
      <c r="M46" s="1637"/>
      <c r="N46" s="1637"/>
      <c r="O46" s="1637"/>
      <c r="P46" s="1637"/>
      <c r="Q46" s="1637"/>
      <c r="R46" s="1637"/>
      <c r="S46" s="1637"/>
      <c r="T46" s="1637"/>
      <c r="U46" s="677"/>
      <c r="V46" s="1637">
        <v>0</v>
      </c>
    </row>
    <row s="1852" customFormat="1" customHeight="1" ht="15">
      <c r="A47" s="1637"/>
      <c r="B47" s="2399"/>
      <c r="C47" s="2400"/>
      <c r="D47" s="691" t="str">
        <f>B46&amp;".2"</f>
        <v>3.4.2</v>
      </c>
      <c r="E47" s="1669" t="s">
        <v>942</v>
      </c>
      <c r="F47" s="2265" t="s">
        <v>305</v>
      </c>
      <c r="G47" s="1740" t="s">
        <v>22</v>
      </c>
      <c r="H47" s="820" t="s">
        <v>22</v>
      </c>
      <c r="I47" s="1740">
        <v>45535</v>
      </c>
      <c r="J47" s="820" t="s">
        <v>22</v>
      </c>
      <c r="K47" s="1527" t="s">
        <v>943</v>
      </c>
      <c r="L47" s="1637"/>
      <c r="M47" s="1637"/>
      <c r="N47" s="1637"/>
      <c r="O47" s="1637"/>
      <c r="P47" s="1637"/>
      <c r="Q47" s="1637"/>
      <c r="R47" s="1637"/>
      <c r="S47" s="1637"/>
      <c r="T47" s="1637"/>
      <c r="U47" s="677"/>
      <c r="V47" s="1637">
        <v>0</v>
      </c>
    </row>
    <row s="1852" customFormat="1" customHeight="1" ht="15">
      <c r="A48" s="1637"/>
      <c r="B48" s="2399"/>
      <c r="C48" s="2400"/>
      <c r="D48" s="691" t="str">
        <f>B46&amp;".3"</f>
        <v>3.4.3</v>
      </c>
      <c r="E48" s="1669" t="s">
        <v>944</v>
      </c>
      <c r="F48" s="2265" t="s">
        <v>305</v>
      </c>
      <c r="G48" s="1740" t="s">
        <v>22</v>
      </c>
      <c r="H48" s="820" t="s">
        <v>22</v>
      </c>
      <c r="I48" s="1740">
        <v>45565</v>
      </c>
      <c r="J48" s="820" t="s">
        <v>22</v>
      </c>
      <c r="K48" s="1527" t="s">
        <v>945</v>
      </c>
      <c r="L48" s="1637"/>
      <c r="M48" s="1637"/>
      <c r="N48" s="1637"/>
      <c r="O48" s="1637"/>
      <c r="P48" s="1637"/>
      <c r="Q48" s="1637"/>
      <c r="R48" s="1637"/>
      <c r="S48" s="1637"/>
      <c r="T48" s="1637"/>
      <c r="U48" s="677"/>
      <c r="V48" s="1637">
        <v>0</v>
      </c>
    </row>
    <row s="1852" customFormat="1" customHeight="1" ht="22.5">
      <c r="A49" s="1637"/>
      <c r="B49" s="2399" t="s">
        <v>917</v>
      </c>
      <c r="C49" s="2400" t="s">
        <v>688</v>
      </c>
      <c r="D49" s="691" t="str">
        <f>B49&amp;".1"</f>
        <v>3.5.1</v>
      </c>
      <c r="E49" s="1669" t="s">
        <v>941</v>
      </c>
      <c r="F49" s="2265" t="s">
        <v>305</v>
      </c>
      <c r="G49" s="2355" t="s">
        <v>22</v>
      </c>
      <c r="H49" s="820" t="s">
        <v>22</v>
      </c>
      <c r="I49" s="2355" t="s">
        <v>962</v>
      </c>
      <c r="J49" s="820" t="s">
        <v>22</v>
      </c>
      <c r="K49" s="1527"/>
      <c r="L49" s="1637"/>
      <c r="M49" s="1637"/>
      <c r="N49" s="1637"/>
      <c r="O49" s="1637"/>
      <c r="P49" s="1637"/>
      <c r="Q49" s="1637"/>
      <c r="R49" s="1637"/>
      <c r="S49" s="1637"/>
      <c r="T49" s="1637"/>
      <c r="U49" s="677"/>
      <c r="V49" s="1637">
        <v>0</v>
      </c>
    </row>
    <row s="1852" customFormat="1" customHeight="1" ht="15">
      <c r="A50" s="1637"/>
      <c r="B50" s="2399"/>
      <c r="C50" s="2400"/>
      <c r="D50" s="691" t="str">
        <f>B49&amp;".2"</f>
        <v>3.5.2</v>
      </c>
      <c r="E50" s="1669" t="s">
        <v>942</v>
      </c>
      <c r="F50" s="2265" t="s">
        <v>305</v>
      </c>
      <c r="G50" s="1740" t="s">
        <v>22</v>
      </c>
      <c r="H50" s="820" t="s">
        <v>22</v>
      </c>
      <c r="I50" s="1740">
        <v>45535</v>
      </c>
      <c r="J50" s="820" t="s">
        <v>22</v>
      </c>
      <c r="K50" s="1527" t="s">
        <v>943</v>
      </c>
      <c r="L50" s="1637"/>
      <c r="M50" s="1637"/>
      <c r="N50" s="1637"/>
      <c r="O50" s="1637"/>
      <c r="P50" s="1637"/>
      <c r="Q50" s="1637"/>
      <c r="R50" s="1637"/>
      <c r="S50" s="1637"/>
      <c r="T50" s="1637"/>
      <c r="U50" s="677"/>
      <c r="V50" s="1637">
        <v>0</v>
      </c>
    </row>
    <row s="1852" customFormat="1" customHeight="1" ht="15">
      <c r="A51" s="1637"/>
      <c r="B51" s="2399"/>
      <c r="C51" s="2400"/>
      <c r="D51" s="691" t="str">
        <f>B49&amp;".3"</f>
        <v>3.5.3</v>
      </c>
      <c r="E51" s="1669" t="s">
        <v>944</v>
      </c>
      <c r="F51" s="2265" t="s">
        <v>305</v>
      </c>
      <c r="G51" s="1740" t="s">
        <v>22</v>
      </c>
      <c r="H51" s="820" t="s">
        <v>22</v>
      </c>
      <c r="I51" s="1740">
        <v>45565</v>
      </c>
      <c r="J51" s="820" t="s">
        <v>22</v>
      </c>
      <c r="K51" s="1527" t="s">
        <v>945</v>
      </c>
      <c r="L51" s="1637"/>
      <c r="M51" s="1637"/>
      <c r="N51" s="1637"/>
      <c r="O51" s="1637"/>
      <c r="P51" s="1637"/>
      <c r="Q51" s="1637"/>
      <c r="R51" s="1637"/>
      <c r="S51" s="1637"/>
      <c r="T51" s="1637"/>
      <c r="U51" s="677"/>
      <c r="V51" s="1637">
        <v>0</v>
      </c>
    </row>
    <row s="1852" customFormat="1" customHeight="1" ht="22.5">
      <c r="A52" s="1637"/>
      <c r="B52" s="2399" t="s">
        <v>919</v>
      </c>
      <c r="C52" s="2400" t="s">
        <v>688</v>
      </c>
      <c r="D52" s="691" t="str">
        <f>B52&amp;".1"</f>
        <v>3.6.1</v>
      </c>
      <c r="E52" s="1669" t="s">
        <v>941</v>
      </c>
      <c r="F52" s="2265" t="s">
        <v>305</v>
      </c>
      <c r="G52" s="2355" t="s">
        <v>22</v>
      </c>
      <c r="H52" s="820" t="s">
        <v>22</v>
      </c>
      <c r="I52" s="2355" t="s">
        <v>963</v>
      </c>
      <c r="J52" s="820" t="s">
        <v>22</v>
      </c>
      <c r="K52" s="1527"/>
      <c r="L52" s="1637"/>
      <c r="M52" s="1637"/>
      <c r="N52" s="1637"/>
      <c r="O52" s="1637"/>
      <c r="P52" s="1637"/>
      <c r="Q52" s="1637"/>
      <c r="R52" s="1637"/>
      <c r="S52" s="1637"/>
      <c r="T52" s="1637"/>
      <c r="U52" s="677"/>
      <c r="V52" s="1637">
        <v>0</v>
      </c>
    </row>
    <row s="1852" customFormat="1" customHeight="1" ht="15">
      <c r="A53" s="1637"/>
      <c r="B53" s="2399"/>
      <c r="C53" s="2400"/>
      <c r="D53" s="691" t="str">
        <f>B52&amp;".2"</f>
        <v>3.6.2</v>
      </c>
      <c r="E53" s="1669" t="s">
        <v>942</v>
      </c>
      <c r="F53" s="2265" t="s">
        <v>305</v>
      </c>
      <c r="G53" s="1740" t="s">
        <v>22</v>
      </c>
      <c r="H53" s="820" t="s">
        <v>22</v>
      </c>
      <c r="I53" s="1740">
        <v>45534</v>
      </c>
      <c r="J53" s="820" t="s">
        <v>22</v>
      </c>
      <c r="K53" s="1527" t="s">
        <v>943</v>
      </c>
      <c r="L53" s="1637"/>
      <c r="M53" s="1637"/>
      <c r="N53" s="1637"/>
      <c r="O53" s="1637"/>
      <c r="P53" s="1637"/>
      <c r="Q53" s="1637"/>
      <c r="R53" s="1637"/>
      <c r="S53" s="1637"/>
      <c r="T53" s="1637"/>
      <c r="U53" s="677"/>
      <c r="V53" s="1637">
        <v>0</v>
      </c>
    </row>
    <row s="1852" customFormat="1" customHeight="1" ht="15">
      <c r="A54" s="1637"/>
      <c r="B54" s="2399"/>
      <c r="C54" s="2400"/>
      <c r="D54" s="691" t="str">
        <f>B52&amp;".3"</f>
        <v>3.6.3</v>
      </c>
      <c r="E54" s="1669" t="s">
        <v>944</v>
      </c>
      <c r="F54" s="2265" t="s">
        <v>305</v>
      </c>
      <c r="G54" s="1740" t="s">
        <v>22</v>
      </c>
      <c r="H54" s="820" t="s">
        <v>22</v>
      </c>
      <c r="I54" s="1740">
        <v>45565</v>
      </c>
      <c r="J54" s="820" t="s">
        <v>22</v>
      </c>
      <c r="K54" s="1527" t="s">
        <v>945</v>
      </c>
      <c r="L54" s="1637"/>
      <c r="M54" s="1637"/>
      <c r="N54" s="1637"/>
      <c r="O54" s="1637"/>
      <c r="P54" s="1637"/>
      <c r="Q54" s="1637"/>
      <c r="R54" s="1637"/>
      <c r="S54" s="1637"/>
      <c r="T54" s="1637"/>
      <c r="U54" s="677"/>
      <c r="V54" s="1637">
        <v>0</v>
      </c>
    </row>
    <row customHeight="1" ht="11.549999999999999">
      <c r="A55" s="507"/>
      <c r="C55" s="507"/>
      <c r="D55" s="349"/>
      <c r="E55" s="582" t="s">
        <v>964</v>
      </c>
      <c r="F55" s="574"/>
      <c r="G55" s="696"/>
      <c r="H55" s="696"/>
      <c r="I55" s="696"/>
      <c r="J55" s="696"/>
      <c r="K55" s="575"/>
      <c r="U55" s="507"/>
      <c r="V55" s="507">
        <v>11</v>
      </c>
    </row>
    <row customHeight="1" ht="71.25">
      <c r="A56" s="507"/>
      <c r="B56" s="507" t="s">
        <v>965</v>
      </c>
      <c r="C56" s="528"/>
      <c r="D56" s="694">
        <v>4</v>
      </c>
      <c r="E56" s="695" t="s">
        <v>966</v>
      </c>
      <c r="F56" s="697" t="s">
        <v>305</v>
      </c>
      <c r="G56" s="816" t="s">
        <v>956</v>
      </c>
      <c r="H56" s="817" t="s">
        <v>305</v>
      </c>
      <c r="I56" s="526" t="s">
        <v>956</v>
      </c>
      <c r="J56" s="523" t="s">
        <v>305</v>
      </c>
      <c r="K56" s="681" t="s">
        <v>967</v>
      </c>
      <c r="V56" s="507">
        <v>68</v>
      </c>
    </row>
    <row s="1852" customFormat="1" customHeight="1" ht="33.75">
      <c r="A57" s="1637"/>
      <c r="B57" s="2399" t="s">
        <v>753</v>
      </c>
      <c r="C57" s="2400" t="s">
        <v>688</v>
      </c>
      <c r="D57" s="691" t="str">
        <f>B57&amp;".1"</f>
        <v>4.1.1</v>
      </c>
      <c r="E57" s="1669" t="s">
        <v>946</v>
      </c>
      <c r="F57" s="2265" t="s">
        <v>305</v>
      </c>
      <c r="G57" s="863" t="s">
        <v>22</v>
      </c>
      <c r="H57" s="820" t="s">
        <v>22</v>
      </c>
      <c r="I57" s="863" t="s">
        <v>968</v>
      </c>
      <c r="J57" s="820" t="s">
        <v>22</v>
      </c>
      <c r="K57" s="1527" t="s">
        <v>947</v>
      </c>
      <c r="L57" s="1637"/>
      <c r="M57" s="1637"/>
      <c r="N57" s="1637"/>
      <c r="O57" s="1637"/>
      <c r="P57" s="1637"/>
      <c r="Q57" s="1637"/>
      <c r="R57" s="1637"/>
      <c r="S57" s="1637"/>
      <c r="T57" s="1637"/>
      <c r="U57" s="677"/>
      <c r="V57" s="1637">
        <v>0</v>
      </c>
    </row>
    <row s="1852" customFormat="1" customHeight="1" ht="15">
      <c r="A58" s="1634"/>
      <c r="B58" s="2399"/>
      <c r="C58" s="2400"/>
      <c r="D58" s="691" t="str">
        <f>B57&amp;".2"</f>
        <v>4.1.2</v>
      </c>
      <c r="E58" s="1669" t="s">
        <v>948</v>
      </c>
      <c r="F58" s="2265" t="s">
        <v>305</v>
      </c>
      <c r="G58" s="1734" t="s">
        <v>22</v>
      </c>
      <c r="H58" s="820" t="s">
        <v>22</v>
      </c>
      <c r="I58" s="1734">
        <v>45485</v>
      </c>
      <c r="J58" s="820" t="s">
        <v>22</v>
      </c>
      <c r="K58" s="1527" t="s">
        <v>949</v>
      </c>
      <c r="L58" s="1637"/>
      <c r="M58" s="1637"/>
      <c r="N58" s="1637"/>
      <c r="O58" s="1637"/>
      <c r="P58" s="1637"/>
      <c r="Q58" s="1637"/>
      <c r="R58" s="1637"/>
      <c r="S58" s="1637"/>
      <c r="T58" s="1637"/>
      <c r="U58" s="677"/>
      <c r="V58" s="1637">
        <v>0</v>
      </c>
    </row>
    <row s="1852" customFormat="1" customHeight="1" ht="33.75">
      <c r="A59" s="1637"/>
      <c r="B59" s="2399" t="s">
        <v>795</v>
      </c>
      <c r="C59" s="2400" t="s">
        <v>688</v>
      </c>
      <c r="D59" s="691" t="str">
        <f>B59&amp;".1"</f>
        <v>4.2.1</v>
      </c>
      <c r="E59" s="1669" t="s">
        <v>946</v>
      </c>
      <c r="F59" s="2265" t="s">
        <v>305</v>
      </c>
      <c r="G59" s="2355" t="s">
        <v>22</v>
      </c>
      <c r="H59" s="820" t="s">
        <v>22</v>
      </c>
      <c r="I59" s="2355" t="s">
        <v>969</v>
      </c>
      <c r="J59" s="820" t="s">
        <v>22</v>
      </c>
      <c r="K59" s="1527" t="s">
        <v>947</v>
      </c>
      <c r="L59" s="1637"/>
      <c r="M59" s="1637"/>
      <c r="N59" s="1637"/>
      <c r="O59" s="1637"/>
      <c r="P59" s="1637"/>
      <c r="Q59" s="1637"/>
      <c r="R59" s="1637"/>
      <c r="S59" s="1637"/>
      <c r="T59" s="1637"/>
      <c r="U59" s="677"/>
      <c r="V59" s="1637">
        <v>0</v>
      </c>
    </row>
    <row s="1852" customFormat="1" customHeight="1" ht="15">
      <c r="A60" s="1634"/>
      <c r="B60" s="2399"/>
      <c r="C60" s="2400"/>
      <c r="D60" s="691" t="str">
        <f>B59&amp;".2"</f>
        <v>4.2.2</v>
      </c>
      <c r="E60" s="1669" t="s">
        <v>948</v>
      </c>
      <c r="F60" s="2265" t="s">
        <v>305</v>
      </c>
      <c r="G60" s="1740" t="s">
        <v>22</v>
      </c>
      <c r="H60" s="820" t="s">
        <v>22</v>
      </c>
      <c r="I60" s="1740">
        <v>45513</v>
      </c>
      <c r="J60" s="820" t="s">
        <v>22</v>
      </c>
      <c r="K60" s="1527" t="s">
        <v>949</v>
      </c>
      <c r="L60" s="1637"/>
      <c r="M60" s="1637"/>
      <c r="N60" s="1637"/>
      <c r="O60" s="1637"/>
      <c r="P60" s="1637"/>
      <c r="Q60" s="1637"/>
      <c r="R60" s="1637"/>
      <c r="S60" s="1637"/>
      <c r="T60" s="1637"/>
      <c r="U60" s="677"/>
      <c r="V60" s="1637">
        <v>0</v>
      </c>
    </row>
    <row s="1852" customFormat="1" customHeight="1" ht="33.75">
      <c r="A61" s="1637"/>
      <c r="B61" s="2399" t="s">
        <v>798</v>
      </c>
      <c r="C61" s="2400" t="s">
        <v>688</v>
      </c>
      <c r="D61" s="691" t="str">
        <f>B61&amp;".1"</f>
        <v>4.3.1</v>
      </c>
      <c r="E61" s="1669" t="s">
        <v>946</v>
      </c>
      <c r="F61" s="2265" t="s">
        <v>305</v>
      </c>
      <c r="G61" s="2355" t="s">
        <v>22</v>
      </c>
      <c r="H61" s="820" t="s">
        <v>22</v>
      </c>
      <c r="I61" s="2355" t="s">
        <v>970</v>
      </c>
      <c r="J61" s="820" t="s">
        <v>22</v>
      </c>
      <c r="K61" s="1527" t="s">
        <v>947</v>
      </c>
      <c r="L61" s="1637"/>
      <c r="M61" s="1637"/>
      <c r="N61" s="1637"/>
      <c r="O61" s="1637"/>
      <c r="P61" s="1637"/>
      <c r="Q61" s="1637"/>
      <c r="R61" s="1637"/>
      <c r="S61" s="1637"/>
      <c r="T61" s="1637"/>
      <c r="U61" s="677"/>
      <c r="V61" s="1637">
        <v>0</v>
      </c>
    </row>
    <row s="1852" customFormat="1" customHeight="1" ht="15">
      <c r="A62" s="1634"/>
      <c r="B62" s="2399"/>
      <c r="C62" s="2400"/>
      <c r="D62" s="691" t="str">
        <f>B61&amp;".2"</f>
        <v>4.3.2</v>
      </c>
      <c r="E62" s="1669" t="s">
        <v>948</v>
      </c>
      <c r="F62" s="2265" t="s">
        <v>305</v>
      </c>
      <c r="G62" s="1740" t="s">
        <v>22</v>
      </c>
      <c r="H62" s="820" t="s">
        <v>22</v>
      </c>
      <c r="I62" s="1740">
        <v>45513</v>
      </c>
      <c r="J62" s="820" t="s">
        <v>22</v>
      </c>
      <c r="K62" s="1527" t="s">
        <v>949</v>
      </c>
      <c r="L62" s="1637"/>
      <c r="M62" s="1637"/>
      <c r="N62" s="1637"/>
      <c r="O62" s="1637"/>
      <c r="P62" s="1637"/>
      <c r="Q62" s="1637"/>
      <c r="R62" s="1637"/>
      <c r="S62" s="1637"/>
      <c r="T62" s="1637"/>
      <c r="U62" s="677"/>
      <c r="V62" s="1637">
        <v>0</v>
      </c>
    </row>
    <row s="1852" customFormat="1" customHeight="1" ht="33.75">
      <c r="A63" s="1637"/>
      <c r="B63" s="2399" t="s">
        <v>876</v>
      </c>
      <c r="C63" s="2400" t="s">
        <v>688</v>
      </c>
      <c r="D63" s="691" t="str">
        <f>B63&amp;".1"</f>
        <v>4.4.1</v>
      </c>
      <c r="E63" s="1669" t="s">
        <v>946</v>
      </c>
      <c r="F63" s="2265" t="s">
        <v>305</v>
      </c>
      <c r="G63" s="2355" t="s">
        <v>22</v>
      </c>
      <c r="H63" s="820" t="s">
        <v>22</v>
      </c>
      <c r="I63" s="2355" t="s">
        <v>971</v>
      </c>
      <c r="J63" s="820" t="s">
        <v>22</v>
      </c>
      <c r="K63" s="1527" t="s">
        <v>947</v>
      </c>
      <c r="L63" s="1637"/>
      <c r="M63" s="1637"/>
      <c r="N63" s="1637"/>
      <c r="O63" s="1637"/>
      <c r="P63" s="1637"/>
      <c r="Q63" s="1637"/>
      <c r="R63" s="1637"/>
      <c r="S63" s="1637"/>
      <c r="T63" s="1637"/>
      <c r="U63" s="677"/>
      <c r="V63" s="1637">
        <v>0</v>
      </c>
    </row>
    <row s="1852" customFormat="1" customHeight="1" ht="15">
      <c r="A64" s="1634"/>
      <c r="B64" s="2399"/>
      <c r="C64" s="2400"/>
      <c r="D64" s="691" t="str">
        <f>B63&amp;".2"</f>
        <v>4.4.2</v>
      </c>
      <c r="E64" s="1669" t="s">
        <v>948</v>
      </c>
      <c r="F64" s="2265" t="s">
        <v>305</v>
      </c>
      <c r="G64" s="1740" t="s">
        <v>22</v>
      </c>
      <c r="H64" s="820" t="s">
        <v>22</v>
      </c>
      <c r="I64" s="1740">
        <v>45513</v>
      </c>
      <c r="J64" s="820" t="s">
        <v>22</v>
      </c>
      <c r="K64" s="1527" t="s">
        <v>949</v>
      </c>
      <c r="L64" s="1637"/>
      <c r="M64" s="1637"/>
      <c r="N64" s="1637"/>
      <c r="O64" s="1637"/>
      <c r="P64" s="1637"/>
      <c r="Q64" s="1637"/>
      <c r="R64" s="1637"/>
      <c r="S64" s="1637"/>
      <c r="T64" s="1637"/>
      <c r="U64" s="677"/>
      <c r="V64" s="1637">
        <v>0</v>
      </c>
    </row>
    <row s="1852" customFormat="1" customHeight="1" ht="33.75">
      <c r="A65" s="1637"/>
      <c r="B65" s="2399" t="s">
        <v>878</v>
      </c>
      <c r="C65" s="2400" t="s">
        <v>688</v>
      </c>
      <c r="D65" s="691" t="str">
        <f>B65&amp;".1"</f>
        <v>4.5.1</v>
      </c>
      <c r="E65" s="1669" t="s">
        <v>946</v>
      </c>
      <c r="F65" s="2265" t="s">
        <v>305</v>
      </c>
      <c r="G65" s="2355" t="s">
        <v>22</v>
      </c>
      <c r="H65" s="820" t="s">
        <v>22</v>
      </c>
      <c r="I65" s="2355" t="s">
        <v>972</v>
      </c>
      <c r="J65" s="820" t="s">
        <v>22</v>
      </c>
      <c r="K65" s="1527" t="s">
        <v>947</v>
      </c>
      <c r="L65" s="1637"/>
      <c r="M65" s="1637"/>
      <c r="N65" s="1637"/>
      <c r="O65" s="1637"/>
      <c r="P65" s="1637"/>
      <c r="Q65" s="1637"/>
      <c r="R65" s="1637"/>
      <c r="S65" s="1637"/>
      <c r="T65" s="1637"/>
      <c r="U65" s="677"/>
      <c r="V65" s="1637">
        <v>0</v>
      </c>
    </row>
    <row s="1852" customFormat="1" customHeight="1" ht="15">
      <c r="A66" s="1634"/>
      <c r="B66" s="2399"/>
      <c r="C66" s="2400"/>
      <c r="D66" s="691" t="str">
        <f>B65&amp;".2"</f>
        <v>4.5.2</v>
      </c>
      <c r="E66" s="1669" t="s">
        <v>948</v>
      </c>
      <c r="F66" s="2265" t="s">
        <v>305</v>
      </c>
      <c r="G66" s="1740" t="s">
        <v>22</v>
      </c>
      <c r="H66" s="820" t="s">
        <v>22</v>
      </c>
      <c r="I66" s="1740">
        <v>45498</v>
      </c>
      <c r="J66" s="820" t="s">
        <v>22</v>
      </c>
      <c r="K66" s="1527" t="s">
        <v>949</v>
      </c>
      <c r="L66" s="1637"/>
      <c r="M66" s="1637"/>
      <c r="N66" s="1637"/>
      <c r="O66" s="1637"/>
      <c r="P66" s="1637"/>
      <c r="Q66" s="1637"/>
      <c r="R66" s="1637"/>
      <c r="S66" s="1637"/>
      <c r="T66" s="1637"/>
      <c r="U66" s="677"/>
      <c r="V66" s="1637">
        <v>0</v>
      </c>
    </row>
    <row s="1852" customFormat="1" customHeight="1" ht="33.75">
      <c r="A67" s="1637"/>
      <c r="B67" s="2399" t="s">
        <v>925</v>
      </c>
      <c r="C67" s="2400" t="s">
        <v>688</v>
      </c>
      <c r="D67" s="691" t="str">
        <f>B67&amp;".1"</f>
        <v>4.6.1</v>
      </c>
      <c r="E67" s="1669" t="s">
        <v>946</v>
      </c>
      <c r="F67" s="2265" t="s">
        <v>305</v>
      </c>
      <c r="G67" s="2355" t="s">
        <v>22</v>
      </c>
      <c r="H67" s="820" t="s">
        <v>22</v>
      </c>
      <c r="I67" s="2355" t="s">
        <v>973</v>
      </c>
      <c r="J67" s="820" t="s">
        <v>22</v>
      </c>
      <c r="K67" s="1527" t="s">
        <v>947</v>
      </c>
      <c r="L67" s="1637"/>
      <c r="M67" s="1637"/>
      <c r="N67" s="1637"/>
      <c r="O67" s="1637"/>
      <c r="P67" s="1637"/>
      <c r="Q67" s="1637"/>
      <c r="R67" s="1637"/>
      <c r="S67" s="1637"/>
      <c r="T67" s="1637"/>
      <c r="U67" s="677"/>
      <c r="V67" s="1637">
        <v>0</v>
      </c>
    </row>
    <row s="1852" customFormat="1" customHeight="1" ht="15">
      <c r="A68" s="1634"/>
      <c r="B68" s="2399"/>
      <c r="C68" s="2400"/>
      <c r="D68" s="691" t="str">
        <f>B67&amp;".2"</f>
        <v>4.6.2</v>
      </c>
      <c r="E68" s="1669" t="s">
        <v>948</v>
      </c>
      <c r="F68" s="2265" t="s">
        <v>305</v>
      </c>
      <c r="G68" s="1740" t="s">
        <v>22</v>
      </c>
      <c r="H68" s="820" t="s">
        <v>22</v>
      </c>
      <c r="I68" s="1740">
        <v>45512</v>
      </c>
      <c r="J68" s="820" t="s">
        <v>22</v>
      </c>
      <c r="K68" s="1527" t="s">
        <v>949</v>
      </c>
      <c r="L68" s="1637"/>
      <c r="M68" s="1637"/>
      <c r="N68" s="1637"/>
      <c r="O68" s="1637"/>
      <c r="P68" s="1637"/>
      <c r="Q68" s="1637"/>
      <c r="R68" s="1637"/>
      <c r="S68" s="1637"/>
      <c r="T68" s="1637"/>
      <c r="U68" s="677"/>
      <c r="V68" s="1637">
        <v>0</v>
      </c>
    </row>
    <row s="1852" customFormat="1" customHeight="1" ht="33.75">
      <c r="A69" s="1637"/>
      <c r="B69" s="2399" t="s">
        <v>926</v>
      </c>
      <c r="C69" s="2400" t="s">
        <v>688</v>
      </c>
      <c r="D69" s="691" t="str">
        <f>B69&amp;".1"</f>
        <v>4.7.1</v>
      </c>
      <c r="E69" s="1669" t="s">
        <v>946</v>
      </c>
      <c r="F69" s="2265" t="s">
        <v>305</v>
      </c>
      <c r="G69" s="2355" t="s">
        <v>22</v>
      </c>
      <c r="H69" s="820" t="s">
        <v>22</v>
      </c>
      <c r="I69" s="2355" t="s">
        <v>974</v>
      </c>
      <c r="J69" s="820" t="s">
        <v>22</v>
      </c>
      <c r="K69" s="1527" t="s">
        <v>947</v>
      </c>
      <c r="L69" s="1637"/>
      <c r="M69" s="1637"/>
      <c r="N69" s="1637"/>
      <c r="O69" s="1637"/>
      <c r="P69" s="1637"/>
      <c r="Q69" s="1637"/>
      <c r="R69" s="1637"/>
      <c r="S69" s="1637"/>
      <c r="T69" s="1637"/>
      <c r="U69" s="677"/>
      <c r="V69" s="1637">
        <v>0</v>
      </c>
    </row>
    <row s="1852" customFormat="1" customHeight="1" ht="15">
      <c r="A70" s="1634"/>
      <c r="B70" s="2399"/>
      <c r="C70" s="2400"/>
      <c r="D70" s="691" t="str">
        <f>B69&amp;".2"</f>
        <v>4.7.2</v>
      </c>
      <c r="E70" s="1669" t="s">
        <v>948</v>
      </c>
      <c r="F70" s="2265" t="s">
        <v>305</v>
      </c>
      <c r="G70" s="1740" t="s">
        <v>22</v>
      </c>
      <c r="H70" s="820" t="s">
        <v>22</v>
      </c>
      <c r="I70" s="1740">
        <v>45512</v>
      </c>
      <c r="J70" s="820" t="s">
        <v>22</v>
      </c>
      <c r="K70" s="1527" t="s">
        <v>949</v>
      </c>
      <c r="L70" s="1637"/>
      <c r="M70" s="1637"/>
      <c r="N70" s="1637"/>
      <c r="O70" s="1637"/>
      <c r="P70" s="1637"/>
      <c r="Q70" s="1637"/>
      <c r="R70" s="1637"/>
      <c r="S70" s="1637"/>
      <c r="T70" s="1637"/>
      <c r="U70" s="677"/>
      <c r="V70" s="1637">
        <v>0</v>
      </c>
    </row>
    <row s="1852" customFormat="1" customHeight="1" ht="33.75">
      <c r="A71" s="1637"/>
      <c r="B71" s="2399" t="s">
        <v>975</v>
      </c>
      <c r="C71" s="2400" t="s">
        <v>688</v>
      </c>
      <c r="D71" s="691" t="str">
        <f>B71&amp;".1"</f>
        <v>4.8.1</v>
      </c>
      <c r="E71" s="1669" t="s">
        <v>946</v>
      </c>
      <c r="F71" s="2265" t="s">
        <v>305</v>
      </c>
      <c r="G71" s="2355" t="s">
        <v>22</v>
      </c>
      <c r="H71" s="820" t="s">
        <v>22</v>
      </c>
      <c r="I71" s="2355" t="s">
        <v>976</v>
      </c>
      <c r="J71" s="820" t="s">
        <v>22</v>
      </c>
      <c r="K71" s="1527" t="s">
        <v>947</v>
      </c>
      <c r="L71" s="1637"/>
      <c r="M71" s="1637"/>
      <c r="N71" s="1637"/>
      <c r="O71" s="1637"/>
      <c r="P71" s="1637"/>
      <c r="Q71" s="1637"/>
      <c r="R71" s="1637"/>
      <c r="S71" s="1637"/>
      <c r="T71" s="1637"/>
      <c r="U71" s="677"/>
      <c r="V71" s="1637">
        <v>0</v>
      </c>
    </row>
    <row s="1852" customFormat="1" customHeight="1" ht="15">
      <c r="A72" s="1634"/>
      <c r="B72" s="2399"/>
      <c r="C72" s="2400"/>
      <c r="D72" s="691" t="str">
        <f>B71&amp;".2"</f>
        <v>4.8.2</v>
      </c>
      <c r="E72" s="1669" t="s">
        <v>948</v>
      </c>
      <c r="F72" s="2265" t="s">
        <v>305</v>
      </c>
      <c r="G72" s="1740" t="s">
        <v>22</v>
      </c>
      <c r="H72" s="820" t="s">
        <v>22</v>
      </c>
      <c r="I72" s="1740">
        <v>45512</v>
      </c>
      <c r="J72" s="820" t="s">
        <v>22</v>
      </c>
      <c r="K72" s="1527" t="s">
        <v>949</v>
      </c>
      <c r="L72" s="1637"/>
      <c r="M72" s="1637"/>
      <c r="N72" s="1637"/>
      <c r="O72" s="1637"/>
      <c r="P72" s="1637"/>
      <c r="Q72" s="1637"/>
      <c r="R72" s="1637"/>
      <c r="S72" s="1637"/>
      <c r="T72" s="1637"/>
      <c r="U72" s="677"/>
      <c r="V72" s="1637">
        <v>0</v>
      </c>
    </row>
    <row s="1852" customFormat="1" customHeight="1" ht="33.75">
      <c r="A73" s="1637"/>
      <c r="B73" s="2399" t="s">
        <v>977</v>
      </c>
      <c r="C73" s="2400" t="s">
        <v>688</v>
      </c>
      <c r="D73" s="691" t="str">
        <f>B73&amp;".1"</f>
        <v>4.9.1</v>
      </c>
      <c r="E73" s="1669" t="s">
        <v>946</v>
      </c>
      <c r="F73" s="2265" t="s">
        <v>305</v>
      </c>
      <c r="G73" s="2355" t="s">
        <v>22</v>
      </c>
      <c r="H73" s="820" t="s">
        <v>22</v>
      </c>
      <c r="I73" s="2355" t="s">
        <v>978</v>
      </c>
      <c r="J73" s="820" t="s">
        <v>22</v>
      </c>
      <c r="K73" s="1527" t="s">
        <v>947</v>
      </c>
      <c r="L73" s="1637"/>
      <c r="M73" s="1637"/>
      <c r="N73" s="1637"/>
      <c r="O73" s="1637"/>
      <c r="P73" s="1637"/>
      <c r="Q73" s="1637"/>
      <c r="R73" s="1637"/>
      <c r="S73" s="1637"/>
      <c r="T73" s="1637"/>
      <c r="U73" s="677"/>
      <c r="V73" s="1637">
        <v>0</v>
      </c>
    </row>
    <row s="1852" customFormat="1" customHeight="1" ht="15">
      <c r="A74" s="1634"/>
      <c r="B74" s="2399"/>
      <c r="C74" s="2400"/>
      <c r="D74" s="691" t="str">
        <f>B73&amp;".2"</f>
        <v>4.9.2</v>
      </c>
      <c r="E74" s="1669" t="s">
        <v>948</v>
      </c>
      <c r="F74" s="2265" t="s">
        <v>305</v>
      </c>
      <c r="G74" s="1740" t="s">
        <v>22</v>
      </c>
      <c r="H74" s="820" t="s">
        <v>22</v>
      </c>
      <c r="I74" s="1740">
        <v>45512</v>
      </c>
      <c r="J74" s="820" t="s">
        <v>22</v>
      </c>
      <c r="K74" s="1527" t="s">
        <v>949</v>
      </c>
      <c r="L74" s="1637"/>
      <c r="M74" s="1637"/>
      <c r="N74" s="1637"/>
      <c r="O74" s="1637"/>
      <c r="P74" s="1637"/>
      <c r="Q74" s="1637"/>
      <c r="R74" s="1637"/>
      <c r="S74" s="1637"/>
      <c r="T74" s="1637"/>
      <c r="U74" s="677"/>
      <c r="V74" s="1637">
        <v>0</v>
      </c>
    </row>
    <row s="1852" customFormat="1" customHeight="1" ht="33.75">
      <c r="A75" s="1637"/>
      <c r="B75" s="2399" t="s">
        <v>979</v>
      </c>
      <c r="C75" s="2400" t="s">
        <v>688</v>
      </c>
      <c r="D75" s="691" t="str">
        <f>B75&amp;".1"</f>
        <v>4.10.1</v>
      </c>
      <c r="E75" s="1669" t="s">
        <v>946</v>
      </c>
      <c r="F75" s="2265" t="s">
        <v>305</v>
      </c>
      <c r="G75" s="2355" t="s">
        <v>22</v>
      </c>
      <c r="H75" s="820" t="s">
        <v>22</v>
      </c>
      <c r="I75" s="2355" t="s">
        <v>980</v>
      </c>
      <c r="J75" s="820" t="s">
        <v>22</v>
      </c>
      <c r="K75" s="1527" t="s">
        <v>947</v>
      </c>
      <c r="L75" s="1637"/>
      <c r="M75" s="1637"/>
      <c r="N75" s="1637"/>
      <c r="O75" s="1637"/>
      <c r="P75" s="1637"/>
      <c r="Q75" s="1637"/>
      <c r="R75" s="1637"/>
      <c r="S75" s="1637"/>
      <c r="T75" s="1637"/>
      <c r="U75" s="677"/>
      <c r="V75" s="1637">
        <v>0</v>
      </c>
    </row>
    <row s="1852" customFormat="1" customHeight="1" ht="15">
      <c r="A76" s="1634"/>
      <c r="B76" s="2399"/>
      <c r="C76" s="2400"/>
      <c r="D76" s="691" t="str">
        <f>B75&amp;".2"</f>
        <v>4.10.2</v>
      </c>
      <c r="E76" s="1669" t="s">
        <v>948</v>
      </c>
      <c r="F76" s="2265" t="s">
        <v>305</v>
      </c>
      <c r="G76" s="1740" t="s">
        <v>22</v>
      </c>
      <c r="H76" s="820" t="s">
        <v>22</v>
      </c>
      <c r="I76" s="1740">
        <v>45498</v>
      </c>
      <c r="J76" s="820" t="s">
        <v>22</v>
      </c>
      <c r="K76" s="1527" t="s">
        <v>949</v>
      </c>
      <c r="L76" s="1637"/>
      <c r="M76" s="1637"/>
      <c r="N76" s="1637"/>
      <c r="O76" s="1637"/>
      <c r="P76" s="1637"/>
      <c r="Q76" s="1637"/>
      <c r="R76" s="1637"/>
      <c r="S76" s="1637"/>
      <c r="T76" s="1637"/>
      <c r="U76" s="677"/>
      <c r="V76" s="1637">
        <v>0</v>
      </c>
    </row>
    <row s="1852" customFormat="1" customHeight="1" ht="33.75">
      <c r="A77" s="1637"/>
      <c r="B77" s="2399" t="s">
        <v>981</v>
      </c>
      <c r="C77" s="2400" t="s">
        <v>688</v>
      </c>
      <c r="D77" s="691" t="str">
        <f>B77&amp;".1"</f>
        <v>4.11.1</v>
      </c>
      <c r="E77" s="1669" t="s">
        <v>946</v>
      </c>
      <c r="F77" s="2265" t="s">
        <v>305</v>
      </c>
      <c r="G77" s="2355" t="s">
        <v>22</v>
      </c>
      <c r="H77" s="820" t="s">
        <v>22</v>
      </c>
      <c r="I77" s="2355" t="s">
        <v>982</v>
      </c>
      <c r="J77" s="820" t="s">
        <v>22</v>
      </c>
      <c r="K77" s="1527" t="s">
        <v>947</v>
      </c>
      <c r="L77" s="1637"/>
      <c r="M77" s="1637"/>
      <c r="N77" s="1637"/>
      <c r="O77" s="1637"/>
      <c r="P77" s="1637"/>
      <c r="Q77" s="1637"/>
      <c r="R77" s="1637"/>
      <c r="S77" s="1637"/>
      <c r="T77" s="1637"/>
      <c r="U77" s="677"/>
      <c r="V77" s="1637">
        <v>0</v>
      </c>
    </row>
    <row s="1852" customFormat="1" customHeight="1" ht="15">
      <c r="A78" s="1634"/>
      <c r="B78" s="2399"/>
      <c r="C78" s="2400"/>
      <c r="D78" s="691" t="str">
        <f>B77&amp;".2"</f>
        <v>4.11.2</v>
      </c>
      <c r="E78" s="1669" t="s">
        <v>948</v>
      </c>
      <c r="F78" s="2265" t="s">
        <v>305</v>
      </c>
      <c r="G78" s="1740" t="s">
        <v>22</v>
      </c>
      <c r="H78" s="820" t="s">
        <v>22</v>
      </c>
      <c r="I78" s="1740">
        <v>45498</v>
      </c>
      <c r="J78" s="820" t="s">
        <v>22</v>
      </c>
      <c r="K78" s="1527" t="s">
        <v>949</v>
      </c>
      <c r="L78" s="1637"/>
      <c r="M78" s="1637"/>
      <c r="N78" s="1637"/>
      <c r="O78" s="1637"/>
      <c r="P78" s="1637"/>
      <c r="Q78" s="1637"/>
      <c r="R78" s="1637"/>
      <c r="S78" s="1637"/>
      <c r="T78" s="1637"/>
      <c r="U78" s="677"/>
      <c r="V78" s="1637">
        <v>0</v>
      </c>
    </row>
    <row s="1852" customFormat="1" customHeight="1" ht="33.75">
      <c r="A79" s="1637"/>
      <c r="B79" s="2399" t="s">
        <v>983</v>
      </c>
      <c r="C79" s="2400" t="s">
        <v>688</v>
      </c>
      <c r="D79" s="691" t="str">
        <f>B79&amp;".1"</f>
        <v>4.12.1</v>
      </c>
      <c r="E79" s="1669" t="s">
        <v>946</v>
      </c>
      <c r="F79" s="2265" t="s">
        <v>305</v>
      </c>
      <c r="G79" s="2355" t="s">
        <v>22</v>
      </c>
      <c r="H79" s="820" t="s">
        <v>22</v>
      </c>
      <c r="I79" s="2355" t="s">
        <v>984</v>
      </c>
      <c r="J79" s="820" t="s">
        <v>22</v>
      </c>
      <c r="K79" s="1527" t="s">
        <v>947</v>
      </c>
      <c r="L79" s="1637"/>
      <c r="M79" s="1637"/>
      <c r="N79" s="1637"/>
      <c r="O79" s="1637"/>
      <c r="P79" s="1637"/>
      <c r="Q79" s="1637"/>
      <c r="R79" s="1637"/>
      <c r="S79" s="1637"/>
      <c r="T79" s="1637"/>
      <c r="U79" s="677"/>
      <c r="V79" s="1637">
        <v>0</v>
      </c>
    </row>
    <row s="1852" customFormat="1" customHeight="1" ht="15">
      <c r="A80" s="1634"/>
      <c r="B80" s="2399"/>
      <c r="C80" s="2400"/>
      <c r="D80" s="691" t="str">
        <f>B79&amp;".2"</f>
        <v>4.12.2</v>
      </c>
      <c r="E80" s="1669" t="s">
        <v>948</v>
      </c>
      <c r="F80" s="2265" t="s">
        <v>305</v>
      </c>
      <c r="G80" s="1740" t="s">
        <v>22</v>
      </c>
      <c r="H80" s="820" t="s">
        <v>22</v>
      </c>
      <c r="I80" s="1740">
        <v>45498</v>
      </c>
      <c r="J80" s="820" t="s">
        <v>22</v>
      </c>
      <c r="K80" s="1527" t="s">
        <v>949</v>
      </c>
      <c r="L80" s="1637"/>
      <c r="M80" s="1637"/>
      <c r="N80" s="1637"/>
      <c r="O80" s="1637"/>
      <c r="P80" s="1637"/>
      <c r="Q80" s="1637"/>
      <c r="R80" s="1637"/>
      <c r="S80" s="1637"/>
      <c r="T80" s="1637"/>
      <c r="U80" s="677"/>
      <c r="V80" s="1637">
        <v>0</v>
      </c>
    </row>
    <row s="1852" customFormat="1" customHeight="1" ht="33.75">
      <c r="A81" s="1637"/>
      <c r="B81" s="2399" t="s">
        <v>985</v>
      </c>
      <c r="C81" s="2400" t="s">
        <v>688</v>
      </c>
      <c r="D81" s="691" t="str">
        <f>B81&amp;".1"</f>
        <v>4.13.1</v>
      </c>
      <c r="E81" s="1669" t="s">
        <v>946</v>
      </c>
      <c r="F81" s="2265" t="s">
        <v>305</v>
      </c>
      <c r="G81" s="2355" t="s">
        <v>22</v>
      </c>
      <c r="H81" s="820" t="s">
        <v>22</v>
      </c>
      <c r="I81" s="2355" t="s">
        <v>986</v>
      </c>
      <c r="J81" s="820" t="s">
        <v>22</v>
      </c>
      <c r="K81" s="1527" t="s">
        <v>947</v>
      </c>
      <c r="L81" s="1637"/>
      <c r="M81" s="1637"/>
      <c r="N81" s="1637"/>
      <c r="O81" s="1637"/>
      <c r="P81" s="1637"/>
      <c r="Q81" s="1637"/>
      <c r="R81" s="1637"/>
      <c r="S81" s="1637"/>
      <c r="T81" s="1637"/>
      <c r="U81" s="677"/>
      <c r="V81" s="1637">
        <v>0</v>
      </c>
    </row>
    <row s="1852" customFormat="1" customHeight="1" ht="15">
      <c r="A82" s="1634"/>
      <c r="B82" s="2399"/>
      <c r="C82" s="2400"/>
      <c r="D82" s="691" t="str">
        <f>B81&amp;".2"</f>
        <v>4.13.2</v>
      </c>
      <c r="E82" s="1669" t="s">
        <v>948</v>
      </c>
      <c r="F82" s="2265" t="s">
        <v>305</v>
      </c>
      <c r="G82" s="1740" t="s">
        <v>22</v>
      </c>
      <c r="H82" s="820" t="s">
        <v>22</v>
      </c>
      <c r="I82" s="1740">
        <v>45498</v>
      </c>
      <c r="J82" s="820" t="s">
        <v>22</v>
      </c>
      <c r="K82" s="1527" t="s">
        <v>949</v>
      </c>
      <c r="L82" s="1637"/>
      <c r="M82" s="1637"/>
      <c r="N82" s="1637"/>
      <c r="O82" s="1637"/>
      <c r="P82" s="1637"/>
      <c r="Q82" s="1637"/>
      <c r="R82" s="1637"/>
      <c r="S82" s="1637"/>
      <c r="T82" s="1637"/>
      <c r="U82" s="677"/>
      <c r="V82" s="1637">
        <v>0</v>
      </c>
    </row>
    <row s="1852" customFormat="1" customHeight="1" ht="33.75">
      <c r="A83" s="1637"/>
      <c r="B83" s="2399" t="s">
        <v>987</v>
      </c>
      <c r="C83" s="2400" t="s">
        <v>688</v>
      </c>
      <c r="D83" s="691" t="str">
        <f>B83&amp;".1"</f>
        <v>4.14.1</v>
      </c>
      <c r="E83" s="1669" t="s">
        <v>946</v>
      </c>
      <c r="F83" s="2265" t="s">
        <v>305</v>
      </c>
      <c r="G83" s="2355" t="s">
        <v>22</v>
      </c>
      <c r="H83" s="820" t="s">
        <v>22</v>
      </c>
      <c r="I83" s="2355" t="s">
        <v>988</v>
      </c>
      <c r="J83" s="820" t="s">
        <v>22</v>
      </c>
      <c r="K83" s="1527" t="s">
        <v>947</v>
      </c>
      <c r="L83" s="1637"/>
      <c r="M83" s="1637"/>
      <c r="N83" s="1637"/>
      <c r="O83" s="1637"/>
      <c r="P83" s="1637"/>
      <c r="Q83" s="1637"/>
      <c r="R83" s="1637"/>
      <c r="S83" s="1637"/>
      <c r="T83" s="1637"/>
      <c r="U83" s="677"/>
      <c r="V83" s="1637">
        <v>0</v>
      </c>
    </row>
    <row s="1852" customFormat="1" customHeight="1" ht="15">
      <c r="A84" s="1634"/>
      <c r="B84" s="2399"/>
      <c r="C84" s="2400"/>
      <c r="D84" s="691" t="str">
        <f>B83&amp;".2"</f>
        <v>4.14.2</v>
      </c>
      <c r="E84" s="1669" t="s">
        <v>948</v>
      </c>
      <c r="F84" s="2265" t="s">
        <v>305</v>
      </c>
      <c r="G84" s="1740" t="s">
        <v>22</v>
      </c>
      <c r="H84" s="820" t="s">
        <v>22</v>
      </c>
      <c r="I84" s="1740">
        <v>45498</v>
      </c>
      <c r="J84" s="820" t="s">
        <v>22</v>
      </c>
      <c r="K84" s="1527" t="s">
        <v>949</v>
      </c>
      <c r="L84" s="1637"/>
      <c r="M84" s="1637"/>
      <c r="N84" s="1637"/>
      <c r="O84" s="1637"/>
      <c r="P84" s="1637"/>
      <c r="Q84" s="1637"/>
      <c r="R84" s="1637"/>
      <c r="S84" s="1637"/>
      <c r="T84" s="1637"/>
      <c r="U84" s="677"/>
      <c r="V84" s="1637">
        <v>0</v>
      </c>
    </row>
    <row s="1852" customFormat="1" customHeight="1" ht="33.75">
      <c r="A85" s="1637"/>
      <c r="B85" s="2399" t="s">
        <v>989</v>
      </c>
      <c r="C85" s="2400" t="s">
        <v>688</v>
      </c>
      <c r="D85" s="691" t="str">
        <f>B85&amp;".1"</f>
        <v>4.15.1</v>
      </c>
      <c r="E85" s="1669" t="s">
        <v>946</v>
      </c>
      <c r="F85" s="2265" t="s">
        <v>305</v>
      </c>
      <c r="G85" s="2355" t="s">
        <v>22</v>
      </c>
      <c r="H85" s="820" t="s">
        <v>22</v>
      </c>
      <c r="I85" s="2355" t="s">
        <v>990</v>
      </c>
      <c r="J85" s="820" t="s">
        <v>22</v>
      </c>
      <c r="K85" s="1527" t="s">
        <v>947</v>
      </c>
      <c r="L85" s="1637"/>
      <c r="M85" s="1637"/>
      <c r="N85" s="1637"/>
      <c r="O85" s="1637"/>
      <c r="P85" s="1637"/>
      <c r="Q85" s="1637"/>
      <c r="R85" s="1637"/>
      <c r="S85" s="1637"/>
      <c r="T85" s="1637"/>
      <c r="U85" s="677"/>
      <c r="V85" s="1637">
        <v>0</v>
      </c>
    </row>
    <row s="1852" customFormat="1" customHeight="1" ht="15">
      <c r="A86" s="1634"/>
      <c r="B86" s="2399"/>
      <c r="C86" s="2400"/>
      <c r="D86" s="691" t="str">
        <f>B85&amp;".2"</f>
        <v>4.15.2</v>
      </c>
      <c r="E86" s="1669" t="s">
        <v>948</v>
      </c>
      <c r="F86" s="2265" t="s">
        <v>305</v>
      </c>
      <c r="G86" s="1740" t="s">
        <v>22</v>
      </c>
      <c r="H86" s="820" t="s">
        <v>22</v>
      </c>
      <c r="I86" s="1740">
        <v>45498</v>
      </c>
      <c r="J86" s="820" t="s">
        <v>22</v>
      </c>
      <c r="K86" s="1527" t="s">
        <v>949</v>
      </c>
      <c r="L86" s="1637"/>
      <c r="M86" s="1637"/>
      <c r="N86" s="1637"/>
      <c r="O86" s="1637"/>
      <c r="P86" s="1637"/>
      <c r="Q86" s="1637"/>
      <c r="R86" s="1637"/>
      <c r="S86" s="1637"/>
      <c r="T86" s="1637"/>
      <c r="U86" s="677"/>
      <c r="V86" s="1637">
        <v>0</v>
      </c>
    </row>
    <row s="1852" customFormat="1" customHeight="1" ht="33.75">
      <c r="A87" s="1637"/>
      <c r="B87" s="2399" t="s">
        <v>991</v>
      </c>
      <c r="C87" s="2400" t="s">
        <v>688</v>
      </c>
      <c r="D87" s="691" t="str">
        <f>B87&amp;".1"</f>
        <v>4.16.1</v>
      </c>
      <c r="E87" s="1669" t="s">
        <v>946</v>
      </c>
      <c r="F87" s="2265" t="s">
        <v>305</v>
      </c>
      <c r="G87" s="2355" t="s">
        <v>22</v>
      </c>
      <c r="H87" s="820" t="s">
        <v>22</v>
      </c>
      <c r="I87" s="2355" t="s">
        <v>992</v>
      </c>
      <c r="J87" s="820" t="s">
        <v>22</v>
      </c>
      <c r="K87" s="1527" t="s">
        <v>947</v>
      </c>
      <c r="L87" s="1637"/>
      <c r="M87" s="1637"/>
      <c r="N87" s="1637"/>
      <c r="O87" s="1637"/>
      <c r="P87" s="1637"/>
      <c r="Q87" s="1637"/>
      <c r="R87" s="1637"/>
      <c r="S87" s="1637"/>
      <c r="T87" s="1637"/>
      <c r="U87" s="677"/>
      <c r="V87" s="1637">
        <v>0</v>
      </c>
    </row>
    <row s="1852" customFormat="1" customHeight="1" ht="15">
      <c r="A88" s="1634"/>
      <c r="B88" s="2399"/>
      <c r="C88" s="2400"/>
      <c r="D88" s="691" t="str">
        <f>B87&amp;".2"</f>
        <v>4.16.2</v>
      </c>
      <c r="E88" s="1669" t="s">
        <v>948</v>
      </c>
      <c r="F88" s="2265" t="s">
        <v>305</v>
      </c>
      <c r="G88" s="1740" t="s">
        <v>22</v>
      </c>
      <c r="H88" s="820" t="s">
        <v>22</v>
      </c>
      <c r="I88" s="1740">
        <v>45498</v>
      </c>
      <c r="J88" s="820" t="s">
        <v>22</v>
      </c>
      <c r="K88" s="1527" t="s">
        <v>949</v>
      </c>
      <c r="L88" s="1637"/>
      <c r="M88" s="1637"/>
      <c r="N88" s="1637"/>
      <c r="O88" s="1637"/>
      <c r="P88" s="1637"/>
      <c r="Q88" s="1637"/>
      <c r="R88" s="1637"/>
      <c r="S88" s="1637"/>
      <c r="T88" s="1637"/>
      <c r="U88" s="677"/>
      <c r="V88" s="1637">
        <v>0</v>
      </c>
    </row>
    <row s="1852" customFormat="1" customHeight="1" ht="33.75">
      <c r="A89" s="1637"/>
      <c r="B89" s="2399" t="s">
        <v>993</v>
      </c>
      <c r="C89" s="2400" t="s">
        <v>688</v>
      </c>
      <c r="D89" s="691" t="str">
        <f>B89&amp;".1"</f>
        <v>4.17.1</v>
      </c>
      <c r="E89" s="1669" t="s">
        <v>946</v>
      </c>
      <c r="F89" s="2265" t="s">
        <v>305</v>
      </c>
      <c r="G89" s="2355" t="s">
        <v>22</v>
      </c>
      <c r="H89" s="820" t="s">
        <v>22</v>
      </c>
      <c r="I89" s="2355" t="s">
        <v>994</v>
      </c>
      <c r="J89" s="820" t="s">
        <v>22</v>
      </c>
      <c r="K89" s="1527" t="s">
        <v>947</v>
      </c>
      <c r="L89" s="1637"/>
      <c r="M89" s="1637"/>
      <c r="N89" s="1637"/>
      <c r="O89" s="1637"/>
      <c r="P89" s="1637"/>
      <c r="Q89" s="1637"/>
      <c r="R89" s="1637"/>
      <c r="S89" s="1637"/>
      <c r="T89" s="1637"/>
      <c r="U89" s="677"/>
      <c r="V89" s="1637">
        <v>0</v>
      </c>
    </row>
    <row s="1852" customFormat="1" customHeight="1" ht="15">
      <c r="A90" s="1634"/>
      <c r="B90" s="2399"/>
      <c r="C90" s="2400"/>
      <c r="D90" s="691" t="str">
        <f>B89&amp;".2"</f>
        <v>4.17.2</v>
      </c>
      <c r="E90" s="1669" t="s">
        <v>948</v>
      </c>
      <c r="F90" s="2265" t="s">
        <v>305</v>
      </c>
      <c r="G90" s="1740" t="s">
        <v>22</v>
      </c>
      <c r="H90" s="820" t="s">
        <v>22</v>
      </c>
      <c r="I90" s="1740">
        <v>45498</v>
      </c>
      <c r="J90" s="820" t="s">
        <v>22</v>
      </c>
      <c r="K90" s="1527" t="s">
        <v>949</v>
      </c>
      <c r="L90" s="1637"/>
      <c r="M90" s="1637"/>
      <c r="N90" s="1637"/>
      <c r="O90" s="1637"/>
      <c r="P90" s="1637"/>
      <c r="Q90" s="1637"/>
      <c r="R90" s="1637"/>
      <c r="S90" s="1637"/>
      <c r="T90" s="1637"/>
      <c r="U90" s="677"/>
      <c r="V90" s="1637">
        <v>0</v>
      </c>
    </row>
    <row s="1852" customFormat="1" customHeight="1" ht="33.75">
      <c r="A91" s="1637"/>
      <c r="B91" s="2399" t="s">
        <v>995</v>
      </c>
      <c r="C91" s="2400" t="s">
        <v>688</v>
      </c>
      <c r="D91" s="691" t="str">
        <f>B91&amp;".1"</f>
        <v>4.18.1</v>
      </c>
      <c r="E91" s="1669" t="s">
        <v>946</v>
      </c>
      <c r="F91" s="2265" t="s">
        <v>305</v>
      </c>
      <c r="G91" s="2355" t="s">
        <v>22</v>
      </c>
      <c r="H91" s="820" t="s">
        <v>22</v>
      </c>
      <c r="I91" s="2355" t="s">
        <v>996</v>
      </c>
      <c r="J91" s="820" t="s">
        <v>22</v>
      </c>
      <c r="K91" s="1527" t="s">
        <v>947</v>
      </c>
      <c r="L91" s="1637"/>
      <c r="M91" s="1637"/>
      <c r="N91" s="1637"/>
      <c r="O91" s="1637"/>
      <c r="P91" s="1637"/>
      <c r="Q91" s="1637"/>
      <c r="R91" s="1637"/>
      <c r="S91" s="1637"/>
      <c r="T91" s="1637"/>
      <c r="U91" s="677"/>
      <c r="V91" s="1637">
        <v>0</v>
      </c>
    </row>
    <row s="1852" customFormat="1" customHeight="1" ht="15">
      <c r="A92" s="1634"/>
      <c r="B92" s="2399"/>
      <c r="C92" s="2400"/>
      <c r="D92" s="691" t="str">
        <f>B91&amp;".2"</f>
        <v>4.18.2</v>
      </c>
      <c r="E92" s="1669" t="s">
        <v>948</v>
      </c>
      <c r="F92" s="2265" t="s">
        <v>305</v>
      </c>
      <c r="G92" s="1740" t="s">
        <v>22</v>
      </c>
      <c r="H92" s="820" t="s">
        <v>22</v>
      </c>
      <c r="I92" s="1740">
        <v>45492</v>
      </c>
      <c r="J92" s="820" t="s">
        <v>22</v>
      </c>
      <c r="K92" s="1527" t="s">
        <v>949</v>
      </c>
      <c r="L92" s="1637"/>
      <c r="M92" s="1637"/>
      <c r="N92" s="1637"/>
      <c r="O92" s="1637"/>
      <c r="P92" s="1637"/>
      <c r="Q92" s="1637"/>
      <c r="R92" s="1637"/>
      <c r="S92" s="1637"/>
      <c r="T92" s="1637"/>
      <c r="U92" s="677"/>
      <c r="V92" s="1637">
        <v>0</v>
      </c>
    </row>
    <row s="1852" customFormat="1" customHeight="1" ht="33.75">
      <c r="A93" s="1637"/>
      <c r="B93" s="2399" t="s">
        <v>997</v>
      </c>
      <c r="C93" s="2400" t="s">
        <v>688</v>
      </c>
      <c r="D93" s="691" t="str">
        <f>B93&amp;".1"</f>
        <v>4.19.1</v>
      </c>
      <c r="E93" s="1669" t="s">
        <v>946</v>
      </c>
      <c r="F93" s="2265" t="s">
        <v>305</v>
      </c>
      <c r="G93" s="2355" t="s">
        <v>22</v>
      </c>
      <c r="H93" s="820" t="s">
        <v>22</v>
      </c>
      <c r="I93" s="2355" t="s">
        <v>998</v>
      </c>
      <c r="J93" s="820" t="s">
        <v>22</v>
      </c>
      <c r="K93" s="1527" t="s">
        <v>947</v>
      </c>
      <c r="L93" s="1637"/>
      <c r="M93" s="1637"/>
      <c r="N93" s="1637"/>
      <c r="O93" s="1637"/>
      <c r="P93" s="1637"/>
      <c r="Q93" s="1637"/>
      <c r="R93" s="1637"/>
      <c r="S93" s="1637"/>
      <c r="T93" s="1637"/>
      <c r="U93" s="677"/>
      <c r="V93" s="1637">
        <v>0</v>
      </c>
    </row>
    <row s="1852" customFormat="1" customHeight="1" ht="15">
      <c r="A94" s="1634"/>
      <c r="B94" s="2399"/>
      <c r="C94" s="2400"/>
      <c r="D94" s="691" t="str">
        <f>B93&amp;".2"</f>
        <v>4.19.2</v>
      </c>
      <c r="E94" s="1669" t="s">
        <v>948</v>
      </c>
      <c r="F94" s="2265" t="s">
        <v>305</v>
      </c>
      <c r="G94" s="1740" t="s">
        <v>22</v>
      </c>
      <c r="H94" s="820" t="s">
        <v>22</v>
      </c>
      <c r="I94" s="1740">
        <v>45504</v>
      </c>
      <c r="J94" s="820" t="s">
        <v>22</v>
      </c>
      <c r="K94" s="1527" t="s">
        <v>949</v>
      </c>
      <c r="L94" s="1637"/>
      <c r="M94" s="1637"/>
      <c r="N94" s="1637"/>
      <c r="O94" s="1637"/>
      <c r="P94" s="1637"/>
      <c r="Q94" s="1637"/>
      <c r="R94" s="1637"/>
      <c r="S94" s="1637"/>
      <c r="T94" s="1637"/>
      <c r="U94" s="677"/>
      <c r="V94" s="1637">
        <v>0</v>
      </c>
    </row>
    <row s="1852" customFormat="1" customHeight="1" ht="33.75">
      <c r="A95" s="1637"/>
      <c r="B95" s="2399" t="s">
        <v>999</v>
      </c>
      <c r="C95" s="2400" t="s">
        <v>688</v>
      </c>
      <c r="D95" s="691" t="str">
        <f>B95&amp;".1"</f>
        <v>4.20.1</v>
      </c>
      <c r="E95" s="1669" t="s">
        <v>946</v>
      </c>
      <c r="F95" s="2265" t="s">
        <v>305</v>
      </c>
      <c r="G95" s="2355" t="s">
        <v>22</v>
      </c>
      <c r="H95" s="820" t="s">
        <v>22</v>
      </c>
      <c r="I95" s="2355" t="s">
        <v>1000</v>
      </c>
      <c r="J95" s="820" t="s">
        <v>22</v>
      </c>
      <c r="K95" s="1527" t="s">
        <v>947</v>
      </c>
      <c r="L95" s="1637"/>
      <c r="M95" s="1637"/>
      <c r="N95" s="1637"/>
      <c r="O95" s="1637"/>
      <c r="P95" s="1637"/>
      <c r="Q95" s="1637"/>
      <c r="R95" s="1637"/>
      <c r="S95" s="1637"/>
      <c r="T95" s="1637"/>
      <c r="U95" s="677"/>
      <c r="V95" s="1637">
        <v>0</v>
      </c>
    </row>
    <row s="1852" customFormat="1" customHeight="1" ht="15">
      <c r="A96" s="1634"/>
      <c r="B96" s="2399"/>
      <c r="C96" s="2400"/>
      <c r="D96" s="691" t="str">
        <f>B95&amp;".2"</f>
        <v>4.20.2</v>
      </c>
      <c r="E96" s="1669" t="s">
        <v>948</v>
      </c>
      <c r="F96" s="2265" t="s">
        <v>305</v>
      </c>
      <c r="G96" s="1740" t="s">
        <v>22</v>
      </c>
      <c r="H96" s="820" t="s">
        <v>22</v>
      </c>
      <c r="I96" s="1740">
        <v>45504</v>
      </c>
      <c r="J96" s="820" t="s">
        <v>22</v>
      </c>
      <c r="K96" s="1527" t="s">
        <v>949</v>
      </c>
      <c r="L96" s="1637"/>
      <c r="M96" s="1637"/>
      <c r="N96" s="1637"/>
      <c r="O96" s="1637"/>
      <c r="P96" s="1637"/>
      <c r="Q96" s="1637"/>
      <c r="R96" s="1637"/>
      <c r="S96" s="1637"/>
      <c r="T96" s="1637"/>
      <c r="U96" s="677"/>
      <c r="V96" s="1637">
        <v>0</v>
      </c>
    </row>
    <row s="1852" customFormat="1" customHeight="1" ht="33.75">
      <c r="A97" s="1637"/>
      <c r="B97" s="2399" t="s">
        <v>1001</v>
      </c>
      <c r="C97" s="2400" t="s">
        <v>688</v>
      </c>
      <c r="D97" s="691" t="str">
        <f>B97&amp;".1"</f>
        <v>4.21.1</v>
      </c>
      <c r="E97" s="1669" t="s">
        <v>946</v>
      </c>
      <c r="F97" s="2265" t="s">
        <v>305</v>
      </c>
      <c r="G97" s="2355" t="s">
        <v>22</v>
      </c>
      <c r="H97" s="820" t="s">
        <v>22</v>
      </c>
      <c r="I97" s="2355" t="s">
        <v>1002</v>
      </c>
      <c r="J97" s="820" t="s">
        <v>22</v>
      </c>
      <c r="K97" s="1527" t="s">
        <v>947</v>
      </c>
      <c r="L97" s="1637"/>
      <c r="M97" s="1637"/>
      <c r="N97" s="1637"/>
      <c r="O97" s="1637"/>
      <c r="P97" s="1637"/>
      <c r="Q97" s="1637"/>
      <c r="R97" s="1637"/>
      <c r="S97" s="1637"/>
      <c r="T97" s="1637"/>
      <c r="U97" s="677"/>
      <c r="V97" s="1637">
        <v>0</v>
      </c>
    </row>
    <row s="1852" customFormat="1" customHeight="1" ht="15">
      <c r="A98" s="1634"/>
      <c r="B98" s="2399"/>
      <c r="C98" s="2400"/>
      <c r="D98" s="691" t="str">
        <f>B97&amp;".2"</f>
        <v>4.21.2</v>
      </c>
      <c r="E98" s="1669" t="s">
        <v>948</v>
      </c>
      <c r="F98" s="2265" t="s">
        <v>305</v>
      </c>
      <c r="G98" s="1740" t="s">
        <v>22</v>
      </c>
      <c r="H98" s="820" t="s">
        <v>22</v>
      </c>
      <c r="I98" s="1740">
        <v>45504</v>
      </c>
      <c r="J98" s="820" t="s">
        <v>22</v>
      </c>
      <c r="K98" s="1527" t="s">
        <v>949</v>
      </c>
      <c r="L98" s="1637"/>
      <c r="M98" s="1637"/>
      <c r="N98" s="1637"/>
      <c r="O98" s="1637"/>
      <c r="P98" s="1637"/>
      <c r="Q98" s="1637"/>
      <c r="R98" s="1637"/>
      <c r="S98" s="1637"/>
      <c r="T98" s="1637"/>
      <c r="U98" s="677"/>
      <c r="V98" s="1637">
        <v>0</v>
      </c>
    </row>
    <row s="1852" customFormat="1" customHeight="1" ht="33.75">
      <c r="A99" s="1637"/>
      <c r="B99" s="2399" t="s">
        <v>1003</v>
      </c>
      <c r="C99" s="2400" t="s">
        <v>688</v>
      </c>
      <c r="D99" s="691" t="str">
        <f>B99&amp;".1"</f>
        <v>4.22.1</v>
      </c>
      <c r="E99" s="1669" t="s">
        <v>946</v>
      </c>
      <c r="F99" s="2265" t="s">
        <v>305</v>
      </c>
      <c r="G99" s="2355" t="s">
        <v>22</v>
      </c>
      <c r="H99" s="820" t="s">
        <v>22</v>
      </c>
      <c r="I99" s="2355" t="s">
        <v>1004</v>
      </c>
      <c r="J99" s="820" t="s">
        <v>22</v>
      </c>
      <c r="K99" s="1527" t="s">
        <v>947</v>
      </c>
      <c r="L99" s="1637"/>
      <c r="M99" s="1637"/>
      <c r="N99" s="1637"/>
      <c r="O99" s="1637"/>
      <c r="P99" s="1637"/>
      <c r="Q99" s="1637"/>
      <c r="R99" s="1637"/>
      <c r="S99" s="1637"/>
      <c r="T99" s="1637"/>
      <c r="U99" s="677"/>
      <c r="V99" s="1637">
        <v>0</v>
      </c>
    </row>
    <row s="1852" customFormat="1" customHeight="1" ht="15">
      <c r="A100" s="1634"/>
      <c r="B100" s="2399"/>
      <c r="C100" s="2400"/>
      <c r="D100" s="691" t="str">
        <f>B99&amp;".2"</f>
        <v>4.22.2</v>
      </c>
      <c r="E100" s="1669" t="s">
        <v>948</v>
      </c>
      <c r="F100" s="2265" t="s">
        <v>305</v>
      </c>
      <c r="G100" s="1740" t="s">
        <v>22</v>
      </c>
      <c r="H100" s="820" t="s">
        <v>22</v>
      </c>
      <c r="I100" s="1740">
        <v>45512</v>
      </c>
      <c r="J100" s="820" t="s">
        <v>22</v>
      </c>
      <c r="K100" s="1527" t="s">
        <v>949</v>
      </c>
      <c r="L100" s="1637"/>
      <c r="M100" s="1637"/>
      <c r="N100" s="1637"/>
      <c r="O100" s="1637"/>
      <c r="P100" s="1637"/>
      <c r="Q100" s="1637"/>
      <c r="R100" s="1637"/>
      <c r="S100" s="1637"/>
      <c r="T100" s="1637"/>
      <c r="U100" s="677"/>
      <c r="V100" s="1637">
        <v>0</v>
      </c>
    </row>
    <row s="1852" customFormat="1" customHeight="1" ht="33.75">
      <c r="A101" s="1637"/>
      <c r="B101" s="2399" t="s">
        <v>1005</v>
      </c>
      <c r="C101" s="2400" t="s">
        <v>688</v>
      </c>
      <c r="D101" s="691" t="str">
        <f>B101&amp;".1"</f>
        <v>4.23.1</v>
      </c>
      <c r="E101" s="1669" t="s">
        <v>946</v>
      </c>
      <c r="F101" s="2265" t="s">
        <v>305</v>
      </c>
      <c r="G101" s="2355" t="s">
        <v>22</v>
      </c>
      <c r="H101" s="820" t="s">
        <v>22</v>
      </c>
      <c r="I101" s="2355" t="s">
        <v>1006</v>
      </c>
      <c r="J101" s="820" t="s">
        <v>22</v>
      </c>
      <c r="K101" s="1527" t="s">
        <v>947</v>
      </c>
      <c r="L101" s="1637"/>
      <c r="M101" s="1637"/>
      <c r="N101" s="1637"/>
      <c r="O101" s="1637"/>
      <c r="P101" s="1637"/>
      <c r="Q101" s="1637"/>
      <c r="R101" s="1637"/>
      <c r="S101" s="1637"/>
      <c r="T101" s="1637"/>
      <c r="U101" s="677"/>
      <c r="V101" s="1637">
        <v>0</v>
      </c>
    </row>
    <row s="1852" customFormat="1" customHeight="1" ht="15">
      <c r="A102" s="1634"/>
      <c r="B102" s="2399"/>
      <c r="C102" s="2400"/>
      <c r="D102" s="691" t="str">
        <f>B101&amp;".2"</f>
        <v>4.23.2</v>
      </c>
      <c r="E102" s="1669" t="s">
        <v>948</v>
      </c>
      <c r="F102" s="2265" t="s">
        <v>305</v>
      </c>
      <c r="G102" s="1740" t="s">
        <v>22</v>
      </c>
      <c r="H102" s="820" t="s">
        <v>22</v>
      </c>
      <c r="I102" s="1740">
        <v>45504</v>
      </c>
      <c r="J102" s="820" t="s">
        <v>22</v>
      </c>
      <c r="K102" s="1527" t="s">
        <v>949</v>
      </c>
      <c r="L102" s="1637"/>
      <c r="M102" s="1637"/>
      <c r="N102" s="1637"/>
      <c r="O102" s="1637"/>
      <c r="P102" s="1637"/>
      <c r="Q102" s="1637"/>
      <c r="R102" s="1637"/>
      <c r="S102" s="1637"/>
      <c r="T102" s="1637"/>
      <c r="U102" s="677"/>
      <c r="V102" s="1637">
        <v>0</v>
      </c>
    </row>
    <row s="1852" customFormat="1" customHeight="1" ht="33.75">
      <c r="A103" s="1637"/>
      <c r="B103" s="2399" t="s">
        <v>1007</v>
      </c>
      <c r="C103" s="2400" t="s">
        <v>688</v>
      </c>
      <c r="D103" s="691" t="str">
        <f>B103&amp;".1"</f>
        <v>4.24.1</v>
      </c>
      <c r="E103" s="1669" t="s">
        <v>946</v>
      </c>
      <c r="F103" s="2265" t="s">
        <v>305</v>
      </c>
      <c r="G103" s="2355" t="s">
        <v>22</v>
      </c>
      <c r="H103" s="820" t="s">
        <v>22</v>
      </c>
      <c r="I103" s="2355" t="s">
        <v>1008</v>
      </c>
      <c r="J103" s="820" t="s">
        <v>22</v>
      </c>
      <c r="K103" s="1527" t="s">
        <v>947</v>
      </c>
      <c r="L103" s="1637"/>
      <c r="M103" s="1637"/>
      <c r="N103" s="1637"/>
      <c r="O103" s="1637"/>
      <c r="P103" s="1637"/>
      <c r="Q103" s="1637"/>
      <c r="R103" s="1637"/>
      <c r="S103" s="1637"/>
      <c r="T103" s="1637"/>
      <c r="U103" s="677"/>
      <c r="V103" s="1637">
        <v>0</v>
      </c>
    </row>
    <row s="1852" customFormat="1" customHeight="1" ht="15">
      <c r="A104" s="1634"/>
      <c r="B104" s="2399"/>
      <c r="C104" s="2400"/>
      <c r="D104" s="691" t="str">
        <f>B103&amp;".2"</f>
        <v>4.24.2</v>
      </c>
      <c r="E104" s="1669" t="s">
        <v>948</v>
      </c>
      <c r="F104" s="2265" t="s">
        <v>305</v>
      </c>
      <c r="G104" s="1740" t="s">
        <v>22</v>
      </c>
      <c r="H104" s="820" t="s">
        <v>22</v>
      </c>
      <c r="I104" s="1740">
        <v>45504</v>
      </c>
      <c r="J104" s="820" t="s">
        <v>22</v>
      </c>
      <c r="K104" s="1527" t="s">
        <v>949</v>
      </c>
      <c r="L104" s="1637"/>
      <c r="M104" s="1637"/>
      <c r="N104" s="1637"/>
      <c r="O104" s="1637"/>
      <c r="P104" s="1637"/>
      <c r="Q104" s="1637"/>
      <c r="R104" s="1637"/>
      <c r="S104" s="1637"/>
      <c r="T104" s="1637"/>
      <c r="U104" s="677"/>
      <c r="V104" s="1637">
        <v>0</v>
      </c>
    </row>
    <row s="1852" customFormat="1" customHeight="1" ht="33.75">
      <c r="A105" s="1637"/>
      <c r="B105" s="2399" t="s">
        <v>1009</v>
      </c>
      <c r="C105" s="2400" t="s">
        <v>688</v>
      </c>
      <c r="D105" s="691" t="str">
        <f>B105&amp;".1"</f>
        <v>4.25.1</v>
      </c>
      <c r="E105" s="1669" t="s">
        <v>946</v>
      </c>
      <c r="F105" s="2265" t="s">
        <v>305</v>
      </c>
      <c r="G105" s="2355" t="s">
        <v>22</v>
      </c>
      <c r="H105" s="820" t="s">
        <v>22</v>
      </c>
      <c r="I105" s="2355" t="s">
        <v>1010</v>
      </c>
      <c r="J105" s="820" t="s">
        <v>22</v>
      </c>
      <c r="K105" s="1527" t="s">
        <v>947</v>
      </c>
      <c r="L105" s="1637"/>
      <c r="M105" s="1637"/>
      <c r="N105" s="1637"/>
      <c r="O105" s="1637"/>
      <c r="P105" s="1637"/>
      <c r="Q105" s="1637"/>
      <c r="R105" s="1637"/>
      <c r="S105" s="1637"/>
      <c r="T105" s="1637"/>
      <c r="U105" s="677"/>
      <c r="V105" s="1637">
        <v>0</v>
      </c>
    </row>
    <row s="1852" customFormat="1" customHeight="1" ht="15">
      <c r="A106" s="1634"/>
      <c r="B106" s="2399"/>
      <c r="C106" s="2400"/>
      <c r="D106" s="691" t="str">
        <f>B105&amp;".2"</f>
        <v>4.25.2</v>
      </c>
      <c r="E106" s="1669" t="s">
        <v>948</v>
      </c>
      <c r="F106" s="2265" t="s">
        <v>305</v>
      </c>
      <c r="G106" s="1740" t="s">
        <v>22</v>
      </c>
      <c r="H106" s="820" t="s">
        <v>22</v>
      </c>
      <c r="I106" s="1740">
        <v>45504</v>
      </c>
      <c r="J106" s="820" t="s">
        <v>22</v>
      </c>
      <c r="K106" s="1527" t="s">
        <v>949</v>
      </c>
      <c r="L106" s="1637"/>
      <c r="M106" s="1637"/>
      <c r="N106" s="1637"/>
      <c r="O106" s="1637"/>
      <c r="P106" s="1637"/>
      <c r="Q106" s="1637"/>
      <c r="R106" s="1637"/>
      <c r="S106" s="1637"/>
      <c r="T106" s="1637"/>
      <c r="U106" s="677"/>
      <c r="V106" s="1637">
        <v>0</v>
      </c>
    </row>
    <row s="1852" customFormat="1" customHeight="1" ht="33.75">
      <c r="A107" s="1637"/>
      <c r="B107" s="2399" t="s">
        <v>1011</v>
      </c>
      <c r="C107" s="2400" t="s">
        <v>688</v>
      </c>
      <c r="D107" s="691" t="str">
        <f>B107&amp;".1"</f>
        <v>4.26.1</v>
      </c>
      <c r="E107" s="1669" t="s">
        <v>946</v>
      </c>
      <c r="F107" s="2265" t="s">
        <v>305</v>
      </c>
      <c r="G107" s="2355" t="s">
        <v>22</v>
      </c>
      <c r="H107" s="820" t="s">
        <v>22</v>
      </c>
      <c r="I107" s="2355" t="s">
        <v>1012</v>
      </c>
      <c r="J107" s="820" t="s">
        <v>22</v>
      </c>
      <c r="K107" s="1527" t="s">
        <v>947</v>
      </c>
      <c r="L107" s="1637"/>
      <c r="M107" s="1637"/>
      <c r="N107" s="1637"/>
      <c r="O107" s="1637"/>
      <c r="P107" s="1637"/>
      <c r="Q107" s="1637"/>
      <c r="R107" s="1637"/>
      <c r="S107" s="1637"/>
      <c r="T107" s="1637"/>
      <c r="U107" s="677"/>
      <c r="V107" s="1637">
        <v>0</v>
      </c>
    </row>
    <row s="1852" customFormat="1" customHeight="1" ht="15">
      <c r="A108" s="1634"/>
      <c r="B108" s="2399"/>
      <c r="C108" s="2400"/>
      <c r="D108" s="691" t="str">
        <f>B107&amp;".2"</f>
        <v>4.26.2</v>
      </c>
      <c r="E108" s="1669" t="s">
        <v>948</v>
      </c>
      <c r="F108" s="2265" t="s">
        <v>305</v>
      </c>
      <c r="G108" s="1740" t="s">
        <v>22</v>
      </c>
      <c r="H108" s="820" t="s">
        <v>22</v>
      </c>
      <c r="I108" s="1740">
        <v>45504</v>
      </c>
      <c r="J108" s="820" t="s">
        <v>22</v>
      </c>
      <c r="K108" s="1527" t="s">
        <v>949</v>
      </c>
      <c r="L108" s="1637"/>
      <c r="M108" s="1637"/>
      <c r="N108" s="1637"/>
      <c r="O108" s="1637"/>
      <c r="P108" s="1637"/>
      <c r="Q108" s="1637"/>
      <c r="R108" s="1637"/>
      <c r="S108" s="1637"/>
      <c r="T108" s="1637"/>
      <c r="U108" s="677"/>
      <c r="V108" s="1637">
        <v>0</v>
      </c>
    </row>
    <row s="1852" customFormat="1" customHeight="1" ht="33.75">
      <c r="A109" s="1637"/>
      <c r="B109" s="2399" t="s">
        <v>1013</v>
      </c>
      <c r="C109" s="2400" t="s">
        <v>688</v>
      </c>
      <c r="D109" s="691" t="str">
        <f>B109&amp;".1"</f>
        <v>4.27.1</v>
      </c>
      <c r="E109" s="1669" t="s">
        <v>946</v>
      </c>
      <c r="F109" s="2265" t="s">
        <v>305</v>
      </c>
      <c r="G109" s="2355" t="s">
        <v>22</v>
      </c>
      <c r="H109" s="820" t="s">
        <v>22</v>
      </c>
      <c r="I109" s="2355" t="s">
        <v>1014</v>
      </c>
      <c r="J109" s="820" t="s">
        <v>22</v>
      </c>
      <c r="K109" s="1527" t="s">
        <v>947</v>
      </c>
      <c r="L109" s="1637"/>
      <c r="M109" s="1637"/>
      <c r="N109" s="1637"/>
      <c r="O109" s="1637"/>
      <c r="P109" s="1637"/>
      <c r="Q109" s="1637"/>
      <c r="R109" s="1637"/>
      <c r="S109" s="1637"/>
      <c r="T109" s="1637"/>
      <c r="U109" s="677"/>
      <c r="V109" s="1637">
        <v>0</v>
      </c>
    </row>
    <row s="1852" customFormat="1" customHeight="1" ht="15">
      <c r="A110" s="1634"/>
      <c r="B110" s="2399"/>
      <c r="C110" s="2400"/>
      <c r="D110" s="691" t="str">
        <f>B109&amp;".2"</f>
        <v>4.27.2</v>
      </c>
      <c r="E110" s="1669" t="s">
        <v>948</v>
      </c>
      <c r="F110" s="2265" t="s">
        <v>305</v>
      </c>
      <c r="G110" s="1740" t="s">
        <v>22</v>
      </c>
      <c r="H110" s="820" t="s">
        <v>22</v>
      </c>
      <c r="I110" s="1740">
        <v>45504</v>
      </c>
      <c r="J110" s="820" t="s">
        <v>22</v>
      </c>
      <c r="K110" s="1527" t="s">
        <v>949</v>
      </c>
      <c r="L110" s="1637"/>
      <c r="M110" s="1637"/>
      <c r="N110" s="1637"/>
      <c r="O110" s="1637"/>
      <c r="P110" s="1637"/>
      <c r="Q110" s="1637"/>
      <c r="R110" s="1637"/>
      <c r="S110" s="1637"/>
      <c r="T110" s="1637"/>
      <c r="U110" s="677"/>
      <c r="V110" s="1637">
        <v>0</v>
      </c>
    </row>
    <row s="1852" customFormat="1" customHeight="1" ht="33.75">
      <c r="A111" s="1637"/>
      <c r="B111" s="2399" t="s">
        <v>1015</v>
      </c>
      <c r="C111" s="2400" t="s">
        <v>688</v>
      </c>
      <c r="D111" s="691" t="str">
        <f>B111&amp;".1"</f>
        <v>4.28.1</v>
      </c>
      <c r="E111" s="1669" t="s">
        <v>946</v>
      </c>
      <c r="F111" s="2265" t="s">
        <v>305</v>
      </c>
      <c r="G111" s="2355" t="s">
        <v>22</v>
      </c>
      <c r="H111" s="820" t="s">
        <v>22</v>
      </c>
      <c r="I111" s="2355" t="s">
        <v>1016</v>
      </c>
      <c r="J111" s="820" t="s">
        <v>22</v>
      </c>
      <c r="K111" s="1527" t="s">
        <v>947</v>
      </c>
      <c r="L111" s="1637"/>
      <c r="M111" s="1637"/>
      <c r="N111" s="1637"/>
      <c r="O111" s="1637"/>
      <c r="P111" s="1637"/>
      <c r="Q111" s="1637"/>
      <c r="R111" s="1637"/>
      <c r="S111" s="1637"/>
      <c r="T111" s="1637"/>
      <c r="U111" s="677"/>
      <c r="V111" s="1637">
        <v>0</v>
      </c>
    </row>
    <row s="1852" customFormat="1" customHeight="1" ht="15">
      <c r="A112" s="1634"/>
      <c r="B112" s="2399"/>
      <c r="C112" s="2400"/>
      <c r="D112" s="691" t="str">
        <f>B111&amp;".2"</f>
        <v>4.28.2</v>
      </c>
      <c r="E112" s="1669" t="s">
        <v>948</v>
      </c>
      <c r="F112" s="2265" t="s">
        <v>305</v>
      </c>
      <c r="G112" s="1740" t="s">
        <v>22</v>
      </c>
      <c r="H112" s="820" t="s">
        <v>22</v>
      </c>
      <c r="I112" s="1740">
        <v>45512</v>
      </c>
      <c r="J112" s="820" t="s">
        <v>22</v>
      </c>
      <c r="K112" s="1527" t="s">
        <v>949</v>
      </c>
      <c r="L112" s="1637"/>
      <c r="M112" s="1637"/>
      <c r="N112" s="1637"/>
      <c r="O112" s="1637"/>
      <c r="P112" s="1637"/>
      <c r="Q112" s="1637"/>
      <c r="R112" s="1637"/>
      <c r="S112" s="1637"/>
      <c r="T112" s="1637"/>
      <c r="U112" s="677"/>
      <c r="V112" s="1637">
        <v>0</v>
      </c>
    </row>
    <row s="1852" customFormat="1" customHeight="1" ht="33.75">
      <c r="A113" s="1637"/>
      <c r="B113" s="2399" t="s">
        <v>1017</v>
      </c>
      <c r="C113" s="2400" t="s">
        <v>688</v>
      </c>
      <c r="D113" s="691" t="str">
        <f>B113&amp;".1"</f>
        <v>4.29.1</v>
      </c>
      <c r="E113" s="1669" t="s">
        <v>946</v>
      </c>
      <c r="F113" s="2265" t="s">
        <v>305</v>
      </c>
      <c r="G113" s="2355" t="s">
        <v>22</v>
      </c>
      <c r="H113" s="820" t="s">
        <v>22</v>
      </c>
      <c r="I113" s="2355" t="s">
        <v>1018</v>
      </c>
      <c r="J113" s="820" t="s">
        <v>22</v>
      </c>
      <c r="K113" s="1527" t="s">
        <v>947</v>
      </c>
      <c r="L113" s="1637"/>
      <c r="M113" s="1637"/>
      <c r="N113" s="1637"/>
      <c r="O113" s="1637"/>
      <c r="P113" s="1637"/>
      <c r="Q113" s="1637"/>
      <c r="R113" s="1637"/>
      <c r="S113" s="1637"/>
      <c r="T113" s="1637"/>
      <c r="U113" s="677"/>
      <c r="V113" s="1637">
        <v>0</v>
      </c>
    </row>
    <row s="1852" customFormat="1" customHeight="1" ht="15">
      <c r="A114" s="1634"/>
      <c r="B114" s="2399"/>
      <c r="C114" s="2400"/>
      <c r="D114" s="691" t="str">
        <f>B113&amp;".2"</f>
        <v>4.29.2</v>
      </c>
      <c r="E114" s="1669" t="s">
        <v>948</v>
      </c>
      <c r="F114" s="2265" t="s">
        <v>305</v>
      </c>
      <c r="G114" s="1740" t="s">
        <v>22</v>
      </c>
      <c r="H114" s="820" t="s">
        <v>22</v>
      </c>
      <c r="I114" s="1740">
        <v>45498</v>
      </c>
      <c r="J114" s="820" t="s">
        <v>22</v>
      </c>
      <c r="K114" s="1527" t="s">
        <v>949</v>
      </c>
      <c r="L114" s="1637"/>
      <c r="M114" s="1637"/>
      <c r="N114" s="1637"/>
      <c r="O114" s="1637"/>
      <c r="P114" s="1637"/>
      <c r="Q114" s="1637"/>
      <c r="R114" s="1637"/>
      <c r="S114" s="1637"/>
      <c r="T114" s="1637"/>
      <c r="U114" s="677"/>
      <c r="V114" s="1637">
        <v>0</v>
      </c>
    </row>
    <row s="1852" customFormat="1" customHeight="1" ht="33.75">
      <c r="A115" s="1637"/>
      <c r="B115" s="2399" t="s">
        <v>1019</v>
      </c>
      <c r="C115" s="2400" t="s">
        <v>688</v>
      </c>
      <c r="D115" s="691" t="str">
        <f>B115&amp;".1"</f>
        <v>4.30.1</v>
      </c>
      <c r="E115" s="1669" t="s">
        <v>946</v>
      </c>
      <c r="F115" s="2265" t="s">
        <v>305</v>
      </c>
      <c r="G115" s="2355" t="s">
        <v>22</v>
      </c>
      <c r="H115" s="820" t="s">
        <v>22</v>
      </c>
      <c r="I115" s="2355" t="s">
        <v>1020</v>
      </c>
      <c r="J115" s="820" t="s">
        <v>22</v>
      </c>
      <c r="K115" s="1527" t="s">
        <v>947</v>
      </c>
      <c r="L115" s="1637"/>
      <c r="M115" s="1637"/>
      <c r="N115" s="1637"/>
      <c r="O115" s="1637"/>
      <c r="P115" s="1637"/>
      <c r="Q115" s="1637"/>
      <c r="R115" s="1637"/>
      <c r="S115" s="1637"/>
      <c r="T115" s="1637"/>
      <c r="U115" s="677"/>
      <c r="V115" s="1637">
        <v>0</v>
      </c>
    </row>
    <row s="1852" customFormat="1" customHeight="1" ht="15">
      <c r="A116" s="1634"/>
      <c r="B116" s="2399"/>
      <c r="C116" s="2400"/>
      <c r="D116" s="691" t="str">
        <f>B115&amp;".2"</f>
        <v>4.30.2</v>
      </c>
      <c r="E116" s="1669" t="s">
        <v>948</v>
      </c>
      <c r="F116" s="2265" t="s">
        <v>305</v>
      </c>
      <c r="G116" s="1740" t="s">
        <v>22</v>
      </c>
      <c r="H116" s="820" t="s">
        <v>22</v>
      </c>
      <c r="I116" s="1740">
        <v>45498</v>
      </c>
      <c r="J116" s="820" t="s">
        <v>22</v>
      </c>
      <c r="K116" s="1527" t="s">
        <v>949</v>
      </c>
      <c r="L116" s="1637"/>
      <c r="M116" s="1637"/>
      <c r="N116" s="1637"/>
      <c r="O116" s="1637"/>
      <c r="P116" s="1637"/>
      <c r="Q116" s="1637"/>
      <c r="R116" s="1637"/>
      <c r="S116" s="1637"/>
      <c r="T116" s="1637"/>
      <c r="U116" s="677"/>
      <c r="V116" s="1637">
        <v>0</v>
      </c>
    </row>
    <row s="1852" customFormat="1" customHeight="1" ht="33.75">
      <c r="A117" s="1637"/>
      <c r="B117" s="2399" t="s">
        <v>1021</v>
      </c>
      <c r="C117" s="2400" t="s">
        <v>688</v>
      </c>
      <c r="D117" s="691" t="str">
        <f>B117&amp;".1"</f>
        <v>4.31.1</v>
      </c>
      <c r="E117" s="1669" t="s">
        <v>946</v>
      </c>
      <c r="F117" s="2265" t="s">
        <v>305</v>
      </c>
      <c r="G117" s="2355" t="s">
        <v>22</v>
      </c>
      <c r="H117" s="820" t="s">
        <v>22</v>
      </c>
      <c r="I117" s="2355" t="s">
        <v>1022</v>
      </c>
      <c r="J117" s="820" t="s">
        <v>22</v>
      </c>
      <c r="K117" s="1527" t="s">
        <v>947</v>
      </c>
      <c r="L117" s="1637"/>
      <c r="M117" s="1637"/>
      <c r="N117" s="1637"/>
      <c r="O117" s="1637"/>
      <c r="P117" s="1637"/>
      <c r="Q117" s="1637"/>
      <c r="R117" s="1637"/>
      <c r="S117" s="1637"/>
      <c r="T117" s="1637"/>
      <c r="U117" s="677"/>
      <c r="V117" s="1637">
        <v>0</v>
      </c>
    </row>
    <row s="1852" customFormat="1" customHeight="1" ht="15">
      <c r="A118" s="1634"/>
      <c r="B118" s="2399"/>
      <c r="C118" s="2400"/>
      <c r="D118" s="691" t="str">
        <f>B117&amp;".2"</f>
        <v>4.31.2</v>
      </c>
      <c r="E118" s="1669" t="s">
        <v>948</v>
      </c>
      <c r="F118" s="2265" t="s">
        <v>305</v>
      </c>
      <c r="G118" s="1740" t="s">
        <v>22</v>
      </c>
      <c r="H118" s="820" t="s">
        <v>22</v>
      </c>
      <c r="I118" s="1740">
        <v>45498</v>
      </c>
      <c r="J118" s="820" t="s">
        <v>22</v>
      </c>
      <c r="K118" s="1527" t="s">
        <v>949</v>
      </c>
      <c r="L118" s="1637"/>
      <c r="M118" s="1637"/>
      <c r="N118" s="1637"/>
      <c r="O118" s="1637"/>
      <c r="P118" s="1637"/>
      <c r="Q118" s="1637"/>
      <c r="R118" s="1637"/>
      <c r="S118" s="1637"/>
      <c r="T118" s="1637"/>
      <c r="U118" s="677"/>
      <c r="V118" s="1637">
        <v>0</v>
      </c>
    </row>
    <row s="1852" customFormat="1" customHeight="1" ht="33.75">
      <c r="A119" s="1637"/>
      <c r="B119" s="2399" t="s">
        <v>1023</v>
      </c>
      <c r="C119" s="2400" t="s">
        <v>688</v>
      </c>
      <c r="D119" s="691" t="str">
        <f>B119&amp;".1"</f>
        <v>4.32.1</v>
      </c>
      <c r="E119" s="1669" t="s">
        <v>946</v>
      </c>
      <c r="F119" s="2265" t="s">
        <v>305</v>
      </c>
      <c r="G119" s="2355" t="s">
        <v>22</v>
      </c>
      <c r="H119" s="820" t="s">
        <v>22</v>
      </c>
      <c r="I119" s="2355" t="s">
        <v>1024</v>
      </c>
      <c r="J119" s="820" t="s">
        <v>22</v>
      </c>
      <c r="K119" s="1527" t="s">
        <v>947</v>
      </c>
      <c r="L119" s="1637"/>
      <c r="M119" s="1637"/>
      <c r="N119" s="1637"/>
      <c r="O119" s="1637"/>
      <c r="P119" s="1637"/>
      <c r="Q119" s="1637"/>
      <c r="R119" s="1637"/>
      <c r="S119" s="1637"/>
      <c r="T119" s="1637"/>
      <c r="U119" s="677"/>
      <c r="V119" s="1637">
        <v>0</v>
      </c>
    </row>
    <row s="1852" customFormat="1" customHeight="1" ht="15">
      <c r="A120" s="1634"/>
      <c r="B120" s="2399"/>
      <c r="C120" s="2400"/>
      <c r="D120" s="691" t="str">
        <f>B119&amp;".2"</f>
        <v>4.32.2</v>
      </c>
      <c r="E120" s="1669" t="s">
        <v>948</v>
      </c>
      <c r="F120" s="2265" t="s">
        <v>305</v>
      </c>
      <c r="G120" s="1740" t="s">
        <v>22</v>
      </c>
      <c r="H120" s="820" t="s">
        <v>22</v>
      </c>
      <c r="I120" s="1740">
        <v>45498</v>
      </c>
      <c r="J120" s="820" t="s">
        <v>22</v>
      </c>
      <c r="K120" s="1527" t="s">
        <v>949</v>
      </c>
      <c r="L120" s="1637"/>
      <c r="M120" s="1637"/>
      <c r="N120" s="1637"/>
      <c r="O120" s="1637"/>
      <c r="P120" s="1637"/>
      <c r="Q120" s="1637"/>
      <c r="R120" s="1637"/>
      <c r="S120" s="1637"/>
      <c r="T120" s="1637"/>
      <c r="U120" s="677"/>
      <c r="V120" s="1637">
        <v>0</v>
      </c>
    </row>
    <row s="1852" customFormat="1" customHeight="1" ht="33.75">
      <c r="A121" s="1637"/>
      <c r="B121" s="2399" t="s">
        <v>1025</v>
      </c>
      <c r="C121" s="2400" t="s">
        <v>688</v>
      </c>
      <c r="D121" s="691" t="str">
        <f>B121&amp;".1"</f>
        <v>4.33.1</v>
      </c>
      <c r="E121" s="1669" t="s">
        <v>946</v>
      </c>
      <c r="F121" s="2265" t="s">
        <v>305</v>
      </c>
      <c r="G121" s="2355" t="s">
        <v>22</v>
      </c>
      <c r="H121" s="820" t="s">
        <v>22</v>
      </c>
      <c r="I121" s="2355" t="s">
        <v>1026</v>
      </c>
      <c r="J121" s="820" t="s">
        <v>22</v>
      </c>
      <c r="K121" s="1527" t="s">
        <v>947</v>
      </c>
      <c r="L121" s="1637"/>
      <c r="M121" s="1637"/>
      <c r="N121" s="1637"/>
      <c r="O121" s="1637"/>
      <c r="P121" s="1637"/>
      <c r="Q121" s="1637"/>
      <c r="R121" s="1637"/>
      <c r="S121" s="1637"/>
      <c r="T121" s="1637"/>
      <c r="U121" s="677"/>
      <c r="V121" s="1637">
        <v>0</v>
      </c>
    </row>
    <row s="1852" customFormat="1" customHeight="1" ht="15">
      <c r="A122" s="1634"/>
      <c r="B122" s="2399"/>
      <c r="C122" s="2400"/>
      <c r="D122" s="691" t="str">
        <f>B121&amp;".2"</f>
        <v>4.33.2</v>
      </c>
      <c r="E122" s="1669" t="s">
        <v>948</v>
      </c>
      <c r="F122" s="2265" t="s">
        <v>305</v>
      </c>
      <c r="G122" s="1740" t="s">
        <v>22</v>
      </c>
      <c r="H122" s="820" t="s">
        <v>22</v>
      </c>
      <c r="I122" s="1740">
        <v>45498</v>
      </c>
      <c r="J122" s="820" t="s">
        <v>22</v>
      </c>
      <c r="K122" s="1527" t="s">
        <v>949</v>
      </c>
      <c r="L122" s="1637"/>
      <c r="M122" s="1637"/>
      <c r="N122" s="1637"/>
      <c r="O122" s="1637"/>
      <c r="P122" s="1637"/>
      <c r="Q122" s="1637"/>
      <c r="R122" s="1637"/>
      <c r="S122" s="1637"/>
      <c r="T122" s="1637"/>
      <c r="U122" s="677"/>
      <c r="V122" s="1637">
        <v>0</v>
      </c>
    </row>
    <row s="1852" customFormat="1" customHeight="1" ht="33.75">
      <c r="A123" s="1637"/>
      <c r="B123" s="2399" t="s">
        <v>1027</v>
      </c>
      <c r="C123" s="2400" t="s">
        <v>688</v>
      </c>
      <c r="D123" s="691" t="str">
        <f>B123&amp;".1"</f>
        <v>4.34.1</v>
      </c>
      <c r="E123" s="1669" t="s">
        <v>946</v>
      </c>
      <c r="F123" s="2265" t="s">
        <v>305</v>
      </c>
      <c r="G123" s="2355" t="s">
        <v>22</v>
      </c>
      <c r="H123" s="820" t="s">
        <v>22</v>
      </c>
      <c r="I123" s="2355" t="s">
        <v>1028</v>
      </c>
      <c r="J123" s="820" t="s">
        <v>22</v>
      </c>
      <c r="K123" s="1527" t="s">
        <v>947</v>
      </c>
      <c r="L123" s="1637"/>
      <c r="M123" s="1637"/>
      <c r="N123" s="1637"/>
      <c r="O123" s="1637"/>
      <c r="P123" s="1637"/>
      <c r="Q123" s="1637"/>
      <c r="R123" s="1637"/>
      <c r="S123" s="1637"/>
      <c r="T123" s="1637"/>
      <c r="U123" s="677"/>
      <c r="V123" s="1637">
        <v>0</v>
      </c>
    </row>
    <row s="1852" customFormat="1" customHeight="1" ht="15">
      <c r="A124" s="1634"/>
      <c r="B124" s="2399"/>
      <c r="C124" s="2400"/>
      <c r="D124" s="691" t="str">
        <f>B123&amp;".2"</f>
        <v>4.34.2</v>
      </c>
      <c r="E124" s="1669" t="s">
        <v>948</v>
      </c>
      <c r="F124" s="2265" t="s">
        <v>305</v>
      </c>
      <c r="G124" s="1740" t="s">
        <v>22</v>
      </c>
      <c r="H124" s="820" t="s">
        <v>22</v>
      </c>
      <c r="I124" s="1740">
        <v>45498</v>
      </c>
      <c r="J124" s="820" t="s">
        <v>22</v>
      </c>
      <c r="K124" s="1527" t="s">
        <v>949</v>
      </c>
      <c r="L124" s="1637"/>
      <c r="M124" s="1637"/>
      <c r="N124" s="1637"/>
      <c r="O124" s="1637"/>
      <c r="P124" s="1637"/>
      <c r="Q124" s="1637"/>
      <c r="R124" s="1637"/>
      <c r="S124" s="1637"/>
      <c r="T124" s="1637"/>
      <c r="U124" s="677"/>
      <c r="V124" s="1637">
        <v>0</v>
      </c>
    </row>
    <row s="1852" customFormat="1" customHeight="1" ht="33.75">
      <c r="A125" s="1637"/>
      <c r="B125" s="2399" t="s">
        <v>1029</v>
      </c>
      <c r="C125" s="2400" t="s">
        <v>688</v>
      </c>
      <c r="D125" s="691" t="str">
        <f>B125&amp;".1"</f>
        <v>4.35.1</v>
      </c>
      <c r="E125" s="1669" t="s">
        <v>946</v>
      </c>
      <c r="F125" s="2265" t="s">
        <v>305</v>
      </c>
      <c r="G125" s="2355" t="s">
        <v>22</v>
      </c>
      <c r="H125" s="820" t="s">
        <v>22</v>
      </c>
      <c r="I125" s="2355" t="s">
        <v>1030</v>
      </c>
      <c r="J125" s="820" t="s">
        <v>22</v>
      </c>
      <c r="K125" s="1527" t="s">
        <v>947</v>
      </c>
      <c r="L125" s="1637"/>
      <c r="M125" s="1637"/>
      <c r="N125" s="1637"/>
      <c r="O125" s="1637"/>
      <c r="P125" s="1637"/>
      <c r="Q125" s="1637"/>
      <c r="R125" s="1637"/>
      <c r="S125" s="1637"/>
      <c r="T125" s="1637"/>
      <c r="U125" s="677"/>
      <c r="V125" s="1637">
        <v>0</v>
      </c>
    </row>
    <row s="1852" customFormat="1" customHeight="1" ht="15">
      <c r="A126" s="1634"/>
      <c r="B126" s="2399"/>
      <c r="C126" s="2400"/>
      <c r="D126" s="691" t="str">
        <f>B125&amp;".2"</f>
        <v>4.35.2</v>
      </c>
      <c r="E126" s="1669" t="s">
        <v>948</v>
      </c>
      <c r="F126" s="2265" t="s">
        <v>305</v>
      </c>
      <c r="G126" s="1740" t="s">
        <v>22</v>
      </c>
      <c r="H126" s="820" t="s">
        <v>22</v>
      </c>
      <c r="I126" s="1740">
        <v>45498</v>
      </c>
      <c r="J126" s="820" t="s">
        <v>22</v>
      </c>
      <c r="K126" s="1527" t="s">
        <v>949</v>
      </c>
      <c r="L126" s="1637"/>
      <c r="M126" s="1637"/>
      <c r="N126" s="1637"/>
      <c r="O126" s="1637"/>
      <c r="P126" s="1637"/>
      <c r="Q126" s="1637"/>
      <c r="R126" s="1637"/>
      <c r="S126" s="1637"/>
      <c r="T126" s="1637"/>
      <c r="U126" s="677"/>
      <c r="V126" s="1637">
        <v>0</v>
      </c>
    </row>
    <row s="1852" customFormat="1" customHeight="1" ht="33.75">
      <c r="A127" s="1637"/>
      <c r="B127" s="2399" t="s">
        <v>1031</v>
      </c>
      <c r="C127" s="2400" t="s">
        <v>688</v>
      </c>
      <c r="D127" s="691" t="str">
        <f>B127&amp;".1"</f>
        <v>4.36.1</v>
      </c>
      <c r="E127" s="1669" t="s">
        <v>946</v>
      </c>
      <c r="F127" s="2265" t="s">
        <v>305</v>
      </c>
      <c r="G127" s="2355" t="s">
        <v>22</v>
      </c>
      <c r="H127" s="820" t="s">
        <v>22</v>
      </c>
      <c r="I127" s="2355" t="s">
        <v>1032</v>
      </c>
      <c r="J127" s="820" t="s">
        <v>22</v>
      </c>
      <c r="K127" s="1527" t="s">
        <v>947</v>
      </c>
      <c r="L127" s="1637"/>
      <c r="M127" s="1637"/>
      <c r="N127" s="1637"/>
      <c r="O127" s="1637"/>
      <c r="P127" s="1637"/>
      <c r="Q127" s="1637"/>
      <c r="R127" s="1637"/>
      <c r="S127" s="1637"/>
      <c r="T127" s="1637"/>
      <c r="U127" s="677"/>
      <c r="V127" s="1637">
        <v>0</v>
      </c>
    </row>
    <row s="1852" customFormat="1" customHeight="1" ht="15">
      <c r="A128" s="1634"/>
      <c r="B128" s="2399"/>
      <c r="C128" s="2400"/>
      <c r="D128" s="691" t="str">
        <f>B127&amp;".2"</f>
        <v>4.36.2</v>
      </c>
      <c r="E128" s="1669" t="s">
        <v>948</v>
      </c>
      <c r="F128" s="2265" t="s">
        <v>305</v>
      </c>
      <c r="G128" s="1740" t="s">
        <v>22</v>
      </c>
      <c r="H128" s="820" t="s">
        <v>22</v>
      </c>
      <c r="I128" s="1740">
        <v>45498</v>
      </c>
      <c r="J128" s="820" t="s">
        <v>22</v>
      </c>
      <c r="K128" s="1527" t="s">
        <v>949</v>
      </c>
      <c r="L128" s="1637"/>
      <c r="M128" s="1637"/>
      <c r="N128" s="1637"/>
      <c r="O128" s="1637"/>
      <c r="P128" s="1637"/>
      <c r="Q128" s="1637"/>
      <c r="R128" s="1637"/>
      <c r="S128" s="1637"/>
      <c r="T128" s="1637"/>
      <c r="U128" s="677"/>
      <c r="V128" s="1637">
        <v>0</v>
      </c>
    </row>
    <row s="1852" customFormat="1" customHeight="1" ht="33.75">
      <c r="A129" s="1637"/>
      <c r="B129" s="2399" t="s">
        <v>1033</v>
      </c>
      <c r="C129" s="2400" t="s">
        <v>688</v>
      </c>
      <c r="D129" s="691" t="str">
        <f>B129&amp;".1"</f>
        <v>4.37.1</v>
      </c>
      <c r="E129" s="1669" t="s">
        <v>946</v>
      </c>
      <c r="F129" s="2265" t="s">
        <v>305</v>
      </c>
      <c r="G129" s="2355" t="s">
        <v>22</v>
      </c>
      <c r="H129" s="820" t="s">
        <v>22</v>
      </c>
      <c r="I129" s="2355" t="s">
        <v>1034</v>
      </c>
      <c r="J129" s="820" t="s">
        <v>22</v>
      </c>
      <c r="K129" s="1527" t="s">
        <v>947</v>
      </c>
      <c r="L129" s="1637"/>
      <c r="M129" s="1637"/>
      <c r="N129" s="1637"/>
      <c r="O129" s="1637"/>
      <c r="P129" s="1637"/>
      <c r="Q129" s="1637"/>
      <c r="R129" s="1637"/>
      <c r="S129" s="1637"/>
      <c r="T129" s="1637"/>
      <c r="U129" s="677"/>
      <c r="V129" s="1637">
        <v>0</v>
      </c>
    </row>
    <row s="1852" customFormat="1" customHeight="1" ht="15">
      <c r="A130" s="1634"/>
      <c r="B130" s="2399"/>
      <c r="C130" s="2400"/>
      <c r="D130" s="691" t="str">
        <f>B129&amp;".2"</f>
        <v>4.37.2</v>
      </c>
      <c r="E130" s="1669" t="s">
        <v>948</v>
      </c>
      <c r="F130" s="2265" t="s">
        <v>305</v>
      </c>
      <c r="G130" s="1740" t="s">
        <v>22</v>
      </c>
      <c r="H130" s="820" t="s">
        <v>22</v>
      </c>
      <c r="I130" s="1740">
        <v>45498</v>
      </c>
      <c r="J130" s="820" t="s">
        <v>22</v>
      </c>
      <c r="K130" s="1527" t="s">
        <v>949</v>
      </c>
      <c r="L130" s="1637"/>
      <c r="M130" s="1637"/>
      <c r="N130" s="1637"/>
      <c r="O130" s="1637"/>
      <c r="P130" s="1637"/>
      <c r="Q130" s="1637"/>
      <c r="R130" s="1637"/>
      <c r="S130" s="1637"/>
      <c r="T130" s="1637"/>
      <c r="U130" s="677"/>
      <c r="V130" s="1637">
        <v>0</v>
      </c>
    </row>
    <row s="1852" customFormat="1" customHeight="1" ht="33.75">
      <c r="A131" s="1637"/>
      <c r="B131" s="2399" t="s">
        <v>1035</v>
      </c>
      <c r="C131" s="2400" t="s">
        <v>688</v>
      </c>
      <c r="D131" s="691" t="str">
        <f>B131&amp;".1"</f>
        <v>4.38.1</v>
      </c>
      <c r="E131" s="1669" t="s">
        <v>946</v>
      </c>
      <c r="F131" s="2265" t="s">
        <v>305</v>
      </c>
      <c r="G131" s="2355" t="s">
        <v>22</v>
      </c>
      <c r="H131" s="820" t="s">
        <v>22</v>
      </c>
      <c r="I131" s="2355" t="s">
        <v>1034</v>
      </c>
      <c r="J131" s="820" t="s">
        <v>22</v>
      </c>
      <c r="K131" s="1527" t="s">
        <v>947</v>
      </c>
      <c r="L131" s="1637"/>
      <c r="M131" s="1637"/>
      <c r="N131" s="1637"/>
      <c r="O131" s="1637"/>
      <c r="P131" s="1637"/>
      <c r="Q131" s="1637"/>
      <c r="R131" s="1637"/>
      <c r="S131" s="1637"/>
      <c r="T131" s="1637"/>
      <c r="U131" s="677"/>
      <c r="V131" s="1637">
        <v>0</v>
      </c>
    </row>
    <row s="1852" customFormat="1" customHeight="1" ht="15">
      <c r="A132" s="1634"/>
      <c r="B132" s="2399"/>
      <c r="C132" s="2400"/>
      <c r="D132" s="691" t="str">
        <f>B131&amp;".2"</f>
        <v>4.38.2</v>
      </c>
      <c r="E132" s="1669" t="s">
        <v>948</v>
      </c>
      <c r="F132" s="2265" t="s">
        <v>305</v>
      </c>
      <c r="G132" s="1740" t="s">
        <v>22</v>
      </c>
      <c r="H132" s="820" t="s">
        <v>22</v>
      </c>
      <c r="I132" s="1740">
        <v>45498</v>
      </c>
      <c r="J132" s="820" t="s">
        <v>22</v>
      </c>
      <c r="K132" s="1527" t="s">
        <v>949</v>
      </c>
      <c r="L132" s="1637"/>
      <c r="M132" s="1637"/>
      <c r="N132" s="1637"/>
      <c r="O132" s="1637"/>
      <c r="P132" s="1637"/>
      <c r="Q132" s="1637"/>
      <c r="R132" s="1637"/>
      <c r="S132" s="1637"/>
      <c r="T132" s="1637"/>
      <c r="U132" s="677"/>
      <c r="V132" s="1637">
        <v>0</v>
      </c>
    </row>
    <row s="1852" customFormat="1" customHeight="1" ht="33.75">
      <c r="A133" s="1637"/>
      <c r="B133" s="2399" t="s">
        <v>1036</v>
      </c>
      <c r="C133" s="2400" t="s">
        <v>688</v>
      </c>
      <c r="D133" s="691" t="str">
        <f>B133&amp;".1"</f>
        <v>4.39.1</v>
      </c>
      <c r="E133" s="1669" t="s">
        <v>946</v>
      </c>
      <c r="F133" s="2265" t="s">
        <v>305</v>
      </c>
      <c r="G133" s="2355" t="s">
        <v>22</v>
      </c>
      <c r="H133" s="820" t="s">
        <v>22</v>
      </c>
      <c r="I133" s="2355" t="s">
        <v>1037</v>
      </c>
      <c r="J133" s="820" t="s">
        <v>22</v>
      </c>
      <c r="K133" s="1527" t="s">
        <v>947</v>
      </c>
      <c r="L133" s="1637"/>
      <c r="M133" s="1637"/>
      <c r="N133" s="1637"/>
      <c r="O133" s="1637"/>
      <c r="P133" s="1637"/>
      <c r="Q133" s="1637"/>
      <c r="R133" s="1637"/>
      <c r="S133" s="1637"/>
      <c r="T133" s="1637"/>
      <c r="U133" s="677"/>
      <c r="V133" s="1637">
        <v>0</v>
      </c>
    </row>
    <row s="1852" customFormat="1" customHeight="1" ht="15">
      <c r="A134" s="1634"/>
      <c r="B134" s="2399"/>
      <c r="C134" s="2400"/>
      <c r="D134" s="691" t="str">
        <f>B133&amp;".2"</f>
        <v>4.39.2</v>
      </c>
      <c r="E134" s="1669" t="s">
        <v>948</v>
      </c>
      <c r="F134" s="2265" t="s">
        <v>305</v>
      </c>
      <c r="G134" s="1740" t="s">
        <v>22</v>
      </c>
      <c r="H134" s="820" t="s">
        <v>22</v>
      </c>
      <c r="I134" s="1740">
        <v>45504</v>
      </c>
      <c r="J134" s="820" t="s">
        <v>22</v>
      </c>
      <c r="K134" s="1527" t="s">
        <v>949</v>
      </c>
      <c r="L134" s="1637"/>
      <c r="M134" s="1637"/>
      <c r="N134" s="1637"/>
      <c r="O134" s="1637"/>
      <c r="P134" s="1637"/>
      <c r="Q134" s="1637"/>
      <c r="R134" s="1637"/>
      <c r="S134" s="1637"/>
      <c r="T134" s="1637"/>
      <c r="U134" s="677"/>
      <c r="V134" s="1637">
        <v>0</v>
      </c>
    </row>
    <row s="1852" customFormat="1" customHeight="1" ht="33.75">
      <c r="A135" s="1637"/>
      <c r="B135" s="2399" t="s">
        <v>1038</v>
      </c>
      <c r="C135" s="2400" t="s">
        <v>688</v>
      </c>
      <c r="D135" s="691" t="str">
        <f>B135&amp;".1"</f>
        <v>4.40.1</v>
      </c>
      <c r="E135" s="1669" t="s">
        <v>946</v>
      </c>
      <c r="F135" s="2265" t="s">
        <v>305</v>
      </c>
      <c r="G135" s="2355" t="s">
        <v>22</v>
      </c>
      <c r="H135" s="820" t="s">
        <v>22</v>
      </c>
      <c r="I135" s="2355" t="s">
        <v>1039</v>
      </c>
      <c r="J135" s="820" t="s">
        <v>22</v>
      </c>
      <c r="K135" s="1527" t="s">
        <v>947</v>
      </c>
      <c r="L135" s="1637"/>
      <c r="M135" s="1637"/>
      <c r="N135" s="1637"/>
      <c r="O135" s="1637"/>
      <c r="P135" s="1637"/>
      <c r="Q135" s="1637"/>
      <c r="R135" s="1637"/>
      <c r="S135" s="1637"/>
      <c r="T135" s="1637"/>
      <c r="U135" s="677"/>
      <c r="V135" s="1637">
        <v>0</v>
      </c>
    </row>
    <row s="1852" customFormat="1" customHeight="1" ht="15">
      <c r="A136" s="1634"/>
      <c r="B136" s="2399"/>
      <c r="C136" s="2400"/>
      <c r="D136" s="691" t="str">
        <f>B135&amp;".2"</f>
        <v>4.40.2</v>
      </c>
      <c r="E136" s="1669" t="s">
        <v>948</v>
      </c>
      <c r="F136" s="2265" t="s">
        <v>305</v>
      </c>
      <c r="G136" s="1740" t="s">
        <v>22</v>
      </c>
      <c r="H136" s="820" t="s">
        <v>22</v>
      </c>
      <c r="I136" s="1740">
        <v>45504</v>
      </c>
      <c r="J136" s="820" t="s">
        <v>22</v>
      </c>
      <c r="K136" s="1527" t="s">
        <v>949</v>
      </c>
      <c r="L136" s="1637"/>
      <c r="M136" s="1637"/>
      <c r="N136" s="1637"/>
      <c r="O136" s="1637"/>
      <c r="P136" s="1637"/>
      <c r="Q136" s="1637"/>
      <c r="R136" s="1637"/>
      <c r="S136" s="1637"/>
      <c r="T136" s="1637"/>
      <c r="U136" s="677"/>
      <c r="V136" s="1637">
        <v>0</v>
      </c>
    </row>
    <row s="1852" customFormat="1" customHeight="1" ht="33.75">
      <c r="A137" s="1637"/>
      <c r="B137" s="2399" t="s">
        <v>1040</v>
      </c>
      <c r="C137" s="2400" t="s">
        <v>688</v>
      </c>
      <c r="D137" s="691" t="str">
        <f>B137&amp;".1"</f>
        <v>4.41.1</v>
      </c>
      <c r="E137" s="1669" t="s">
        <v>946</v>
      </c>
      <c r="F137" s="2265" t="s">
        <v>305</v>
      </c>
      <c r="G137" s="2355" t="s">
        <v>22</v>
      </c>
      <c r="H137" s="820" t="s">
        <v>22</v>
      </c>
      <c r="I137" s="2355" t="s">
        <v>1041</v>
      </c>
      <c r="J137" s="820" t="s">
        <v>22</v>
      </c>
      <c r="K137" s="1527" t="s">
        <v>947</v>
      </c>
      <c r="L137" s="1637"/>
      <c r="M137" s="1637"/>
      <c r="N137" s="1637"/>
      <c r="O137" s="1637"/>
      <c r="P137" s="1637"/>
      <c r="Q137" s="1637"/>
      <c r="R137" s="1637"/>
      <c r="S137" s="1637"/>
      <c r="T137" s="1637"/>
      <c r="U137" s="677"/>
      <c r="V137" s="1637">
        <v>0</v>
      </c>
    </row>
    <row s="1852" customFormat="1" customHeight="1" ht="15">
      <c r="A138" s="1634"/>
      <c r="B138" s="2399"/>
      <c r="C138" s="2400"/>
      <c r="D138" s="691" t="str">
        <f>B137&amp;".2"</f>
        <v>4.41.2</v>
      </c>
      <c r="E138" s="1669" t="s">
        <v>948</v>
      </c>
      <c r="F138" s="2265" t="s">
        <v>305</v>
      </c>
      <c r="G138" s="1740" t="s">
        <v>22</v>
      </c>
      <c r="H138" s="820" t="s">
        <v>22</v>
      </c>
      <c r="I138" s="1740">
        <v>45509</v>
      </c>
      <c r="J138" s="820" t="s">
        <v>22</v>
      </c>
      <c r="K138" s="1527" t="s">
        <v>949</v>
      </c>
      <c r="L138" s="1637"/>
      <c r="M138" s="1637"/>
      <c r="N138" s="1637"/>
      <c r="O138" s="1637"/>
      <c r="P138" s="1637"/>
      <c r="Q138" s="1637"/>
      <c r="R138" s="1637"/>
      <c r="S138" s="1637"/>
      <c r="T138" s="1637"/>
      <c r="U138" s="677"/>
      <c r="V138" s="1637">
        <v>0</v>
      </c>
    </row>
    <row s="1852" customFormat="1" customHeight="1" ht="33.75">
      <c r="A139" s="1637"/>
      <c r="B139" s="2399" t="s">
        <v>1042</v>
      </c>
      <c r="C139" s="2400" t="s">
        <v>688</v>
      </c>
      <c r="D139" s="691" t="str">
        <f>B139&amp;".1"</f>
        <v>4.42.1</v>
      </c>
      <c r="E139" s="1669" t="s">
        <v>946</v>
      </c>
      <c r="F139" s="2265" t="s">
        <v>305</v>
      </c>
      <c r="G139" s="2355" t="s">
        <v>22</v>
      </c>
      <c r="H139" s="820" t="s">
        <v>22</v>
      </c>
      <c r="I139" s="2355" t="s">
        <v>1043</v>
      </c>
      <c r="J139" s="820" t="s">
        <v>22</v>
      </c>
      <c r="K139" s="1527" t="s">
        <v>947</v>
      </c>
      <c r="L139" s="1637"/>
      <c r="M139" s="1637"/>
      <c r="N139" s="1637"/>
      <c r="O139" s="1637"/>
      <c r="P139" s="1637"/>
      <c r="Q139" s="1637"/>
      <c r="R139" s="1637"/>
      <c r="S139" s="1637"/>
      <c r="T139" s="1637"/>
      <c r="U139" s="677"/>
      <c r="V139" s="1637">
        <v>0</v>
      </c>
    </row>
    <row s="1852" customFormat="1" customHeight="1" ht="15">
      <c r="A140" s="1634"/>
      <c r="B140" s="2399"/>
      <c r="C140" s="2400"/>
      <c r="D140" s="691" t="str">
        <f>B139&amp;".2"</f>
        <v>4.42.2</v>
      </c>
      <c r="E140" s="1669" t="s">
        <v>948</v>
      </c>
      <c r="F140" s="2265" t="s">
        <v>305</v>
      </c>
      <c r="G140" s="1740" t="s">
        <v>22</v>
      </c>
      <c r="H140" s="820" t="s">
        <v>22</v>
      </c>
      <c r="I140" s="1740">
        <v>45498</v>
      </c>
      <c r="J140" s="820" t="s">
        <v>22</v>
      </c>
      <c r="K140" s="1527" t="s">
        <v>949</v>
      </c>
      <c r="L140" s="1637"/>
      <c r="M140" s="1637"/>
      <c r="N140" s="1637"/>
      <c r="O140" s="1637"/>
      <c r="P140" s="1637"/>
      <c r="Q140" s="1637"/>
      <c r="R140" s="1637"/>
      <c r="S140" s="1637"/>
      <c r="T140" s="1637"/>
      <c r="U140" s="677"/>
      <c r="V140" s="1637">
        <v>0</v>
      </c>
    </row>
    <row s="1852" customFormat="1" customHeight="1" ht="33.75">
      <c r="A141" s="1637"/>
      <c r="B141" s="2399" t="s">
        <v>1044</v>
      </c>
      <c r="C141" s="2400" t="s">
        <v>688</v>
      </c>
      <c r="D141" s="691" t="str">
        <f>B141&amp;".1"</f>
        <v>4.43.1</v>
      </c>
      <c r="E141" s="1669" t="s">
        <v>946</v>
      </c>
      <c r="F141" s="2265" t="s">
        <v>305</v>
      </c>
      <c r="G141" s="2355" t="s">
        <v>22</v>
      </c>
      <c r="H141" s="820" t="s">
        <v>22</v>
      </c>
      <c r="I141" s="2355" t="s">
        <v>1045</v>
      </c>
      <c r="J141" s="820" t="s">
        <v>22</v>
      </c>
      <c r="K141" s="1527" t="s">
        <v>947</v>
      </c>
      <c r="L141" s="1637"/>
      <c r="M141" s="1637"/>
      <c r="N141" s="1637"/>
      <c r="O141" s="1637"/>
      <c r="P141" s="1637"/>
      <c r="Q141" s="1637"/>
      <c r="R141" s="1637"/>
      <c r="S141" s="1637"/>
      <c r="T141" s="1637"/>
      <c r="U141" s="677"/>
      <c r="V141" s="1637">
        <v>0</v>
      </c>
    </row>
    <row s="1852" customFormat="1" customHeight="1" ht="15">
      <c r="A142" s="1634"/>
      <c r="B142" s="2399"/>
      <c r="C142" s="2400"/>
      <c r="D142" s="691" t="str">
        <f>B141&amp;".2"</f>
        <v>4.43.2</v>
      </c>
      <c r="E142" s="1669" t="s">
        <v>948</v>
      </c>
      <c r="F142" s="2265" t="s">
        <v>305</v>
      </c>
      <c r="G142" s="1740" t="s">
        <v>22</v>
      </c>
      <c r="H142" s="820" t="s">
        <v>22</v>
      </c>
      <c r="I142" s="1740">
        <v>45498</v>
      </c>
      <c r="J142" s="820" t="s">
        <v>22</v>
      </c>
      <c r="K142" s="1527" t="s">
        <v>949</v>
      </c>
      <c r="L142" s="1637"/>
      <c r="M142" s="1637"/>
      <c r="N142" s="1637"/>
      <c r="O142" s="1637"/>
      <c r="P142" s="1637"/>
      <c r="Q142" s="1637"/>
      <c r="R142" s="1637"/>
      <c r="S142" s="1637"/>
      <c r="T142" s="1637"/>
      <c r="U142" s="677"/>
      <c r="V142" s="1637">
        <v>0</v>
      </c>
    </row>
    <row s="1852" customFormat="1" customHeight="1" ht="33.75">
      <c r="A143" s="1637"/>
      <c r="B143" s="2399" t="s">
        <v>1046</v>
      </c>
      <c r="C143" s="2400" t="s">
        <v>688</v>
      </c>
      <c r="D143" s="691" t="str">
        <f>B143&amp;".1"</f>
        <v>4.44.1</v>
      </c>
      <c r="E143" s="1669" t="s">
        <v>946</v>
      </c>
      <c r="F143" s="2265" t="s">
        <v>305</v>
      </c>
      <c r="G143" s="2355" t="s">
        <v>22</v>
      </c>
      <c r="H143" s="820" t="s">
        <v>22</v>
      </c>
      <c r="I143" s="2355" t="s">
        <v>1047</v>
      </c>
      <c r="J143" s="820" t="s">
        <v>22</v>
      </c>
      <c r="K143" s="1527" t="s">
        <v>947</v>
      </c>
      <c r="L143" s="1637"/>
      <c r="M143" s="1637"/>
      <c r="N143" s="1637"/>
      <c r="O143" s="1637"/>
      <c r="P143" s="1637"/>
      <c r="Q143" s="1637"/>
      <c r="R143" s="1637"/>
      <c r="S143" s="1637"/>
      <c r="T143" s="1637"/>
      <c r="U143" s="677"/>
      <c r="V143" s="1637">
        <v>0</v>
      </c>
    </row>
    <row s="1852" customFormat="1" customHeight="1" ht="15">
      <c r="A144" s="1634"/>
      <c r="B144" s="2399"/>
      <c r="C144" s="2400"/>
      <c r="D144" s="691" t="str">
        <f>B143&amp;".2"</f>
        <v>4.44.2</v>
      </c>
      <c r="E144" s="1669" t="s">
        <v>948</v>
      </c>
      <c r="F144" s="2265" t="s">
        <v>305</v>
      </c>
      <c r="G144" s="1740" t="s">
        <v>22</v>
      </c>
      <c r="H144" s="820" t="s">
        <v>22</v>
      </c>
      <c r="I144" s="1740">
        <v>45513</v>
      </c>
      <c r="J144" s="820" t="s">
        <v>22</v>
      </c>
      <c r="K144" s="1527" t="s">
        <v>949</v>
      </c>
      <c r="L144" s="1637"/>
      <c r="M144" s="1637"/>
      <c r="N144" s="1637"/>
      <c r="O144" s="1637"/>
      <c r="P144" s="1637"/>
      <c r="Q144" s="1637"/>
      <c r="R144" s="1637"/>
      <c r="S144" s="1637"/>
      <c r="T144" s="1637"/>
      <c r="U144" s="677"/>
      <c r="V144" s="1637">
        <v>0</v>
      </c>
    </row>
    <row s="1852" customFormat="1" customHeight="1" ht="33.75">
      <c r="A145" s="1637"/>
      <c r="B145" s="2399" t="s">
        <v>1048</v>
      </c>
      <c r="C145" s="2400" t="s">
        <v>688</v>
      </c>
      <c r="D145" s="691" t="str">
        <f>B145&amp;".1"</f>
        <v>4.45.1</v>
      </c>
      <c r="E145" s="1669" t="s">
        <v>946</v>
      </c>
      <c r="F145" s="2265" t="s">
        <v>305</v>
      </c>
      <c r="G145" s="2355" t="s">
        <v>22</v>
      </c>
      <c r="H145" s="820" t="s">
        <v>22</v>
      </c>
      <c r="I145" s="2355" t="s">
        <v>1049</v>
      </c>
      <c r="J145" s="820" t="s">
        <v>22</v>
      </c>
      <c r="K145" s="1527" t="s">
        <v>947</v>
      </c>
      <c r="L145" s="1637"/>
      <c r="M145" s="1637"/>
      <c r="N145" s="1637"/>
      <c r="O145" s="1637"/>
      <c r="P145" s="1637"/>
      <c r="Q145" s="1637"/>
      <c r="R145" s="1637"/>
      <c r="S145" s="1637"/>
      <c r="T145" s="1637"/>
      <c r="U145" s="677"/>
      <c r="V145" s="1637">
        <v>0</v>
      </c>
    </row>
    <row s="1852" customFormat="1" customHeight="1" ht="15">
      <c r="A146" s="1634"/>
      <c r="B146" s="2399"/>
      <c r="C146" s="2400"/>
      <c r="D146" s="691" t="str">
        <f>B145&amp;".2"</f>
        <v>4.45.2</v>
      </c>
      <c r="E146" s="1669" t="s">
        <v>948</v>
      </c>
      <c r="F146" s="2265" t="s">
        <v>305</v>
      </c>
      <c r="G146" s="1740" t="s">
        <v>22</v>
      </c>
      <c r="H146" s="820" t="s">
        <v>22</v>
      </c>
      <c r="I146" s="1740">
        <v>45513</v>
      </c>
      <c r="J146" s="820" t="s">
        <v>22</v>
      </c>
      <c r="K146" s="1527" t="s">
        <v>949</v>
      </c>
      <c r="L146" s="1637"/>
      <c r="M146" s="1637"/>
      <c r="N146" s="1637"/>
      <c r="O146" s="1637"/>
      <c r="P146" s="1637"/>
      <c r="Q146" s="1637"/>
      <c r="R146" s="1637"/>
      <c r="S146" s="1637"/>
      <c r="T146" s="1637"/>
      <c r="U146" s="677"/>
      <c r="V146" s="1637">
        <v>0</v>
      </c>
    </row>
    <row s="1852" customFormat="1" customHeight="1" ht="33.75">
      <c r="A147" s="1637"/>
      <c r="B147" s="2399" t="s">
        <v>1050</v>
      </c>
      <c r="C147" s="2400" t="s">
        <v>688</v>
      </c>
      <c r="D147" s="691" t="str">
        <f>B147&amp;".1"</f>
        <v>4.46.1</v>
      </c>
      <c r="E147" s="1669" t="s">
        <v>946</v>
      </c>
      <c r="F147" s="2265" t="s">
        <v>305</v>
      </c>
      <c r="G147" s="2355" t="s">
        <v>22</v>
      </c>
      <c r="H147" s="820" t="s">
        <v>22</v>
      </c>
      <c r="I147" s="2355" t="s">
        <v>1051</v>
      </c>
      <c r="J147" s="820" t="s">
        <v>22</v>
      </c>
      <c r="K147" s="1527" t="s">
        <v>947</v>
      </c>
      <c r="L147" s="1637"/>
      <c r="M147" s="1637"/>
      <c r="N147" s="1637"/>
      <c r="O147" s="1637"/>
      <c r="P147" s="1637"/>
      <c r="Q147" s="1637"/>
      <c r="R147" s="1637"/>
      <c r="S147" s="1637"/>
      <c r="T147" s="1637"/>
      <c r="U147" s="677"/>
      <c r="V147" s="1637">
        <v>0</v>
      </c>
    </row>
    <row s="1852" customFormat="1" customHeight="1" ht="15">
      <c r="A148" s="1634"/>
      <c r="B148" s="2399"/>
      <c r="C148" s="2400"/>
      <c r="D148" s="691" t="str">
        <f>B147&amp;".2"</f>
        <v>4.46.2</v>
      </c>
      <c r="E148" s="1669" t="s">
        <v>948</v>
      </c>
      <c r="F148" s="2265" t="s">
        <v>305</v>
      </c>
      <c r="G148" s="1740" t="s">
        <v>22</v>
      </c>
      <c r="H148" s="820" t="s">
        <v>22</v>
      </c>
      <c r="I148" s="1740">
        <v>45513</v>
      </c>
      <c r="J148" s="820" t="s">
        <v>22</v>
      </c>
      <c r="K148" s="1527" t="s">
        <v>949</v>
      </c>
      <c r="L148" s="1637"/>
      <c r="M148" s="1637"/>
      <c r="N148" s="1637"/>
      <c r="O148" s="1637"/>
      <c r="P148" s="1637"/>
      <c r="Q148" s="1637"/>
      <c r="R148" s="1637"/>
      <c r="S148" s="1637"/>
      <c r="T148" s="1637"/>
      <c r="U148" s="677"/>
      <c r="V148" s="1637">
        <v>0</v>
      </c>
    </row>
    <row s="1852" customFormat="1" customHeight="1" ht="33.75">
      <c r="A149" s="1637"/>
      <c r="B149" s="2399" t="s">
        <v>1052</v>
      </c>
      <c r="C149" s="2400" t="s">
        <v>688</v>
      </c>
      <c r="D149" s="691" t="str">
        <f>B149&amp;".1"</f>
        <v>4.47.1</v>
      </c>
      <c r="E149" s="1669" t="s">
        <v>946</v>
      </c>
      <c r="F149" s="2265" t="s">
        <v>305</v>
      </c>
      <c r="G149" s="2355" t="s">
        <v>22</v>
      </c>
      <c r="H149" s="820" t="s">
        <v>22</v>
      </c>
      <c r="I149" s="2355" t="s">
        <v>1053</v>
      </c>
      <c r="J149" s="820" t="s">
        <v>22</v>
      </c>
      <c r="K149" s="1527" t="s">
        <v>947</v>
      </c>
      <c r="L149" s="1637"/>
      <c r="M149" s="1637"/>
      <c r="N149" s="1637"/>
      <c r="O149" s="1637"/>
      <c r="P149" s="1637"/>
      <c r="Q149" s="1637"/>
      <c r="R149" s="1637"/>
      <c r="S149" s="1637"/>
      <c r="T149" s="1637"/>
      <c r="U149" s="677"/>
      <c r="V149" s="1637">
        <v>0</v>
      </c>
    </row>
    <row s="1852" customFormat="1" customHeight="1" ht="15">
      <c r="A150" s="1634"/>
      <c r="B150" s="2399"/>
      <c r="C150" s="2400"/>
      <c r="D150" s="691" t="str">
        <f>B149&amp;".2"</f>
        <v>4.47.2</v>
      </c>
      <c r="E150" s="1669" t="s">
        <v>948</v>
      </c>
      <c r="F150" s="2265" t="s">
        <v>305</v>
      </c>
      <c r="G150" s="1740" t="s">
        <v>22</v>
      </c>
      <c r="H150" s="820" t="s">
        <v>22</v>
      </c>
      <c r="I150" s="1740">
        <v>45504</v>
      </c>
      <c r="J150" s="820" t="s">
        <v>22</v>
      </c>
      <c r="K150" s="1527" t="s">
        <v>949</v>
      </c>
      <c r="L150" s="1637"/>
      <c r="M150" s="1637"/>
      <c r="N150" s="1637"/>
      <c r="O150" s="1637"/>
      <c r="P150" s="1637"/>
      <c r="Q150" s="1637"/>
      <c r="R150" s="1637"/>
      <c r="S150" s="1637"/>
      <c r="T150" s="1637"/>
      <c r="U150" s="677"/>
      <c r="V150" s="1637">
        <v>0</v>
      </c>
    </row>
    <row s="1852" customFormat="1" customHeight="1" ht="33.75">
      <c r="A151" s="1637"/>
      <c r="B151" s="2399" t="s">
        <v>1054</v>
      </c>
      <c r="C151" s="2400" t="s">
        <v>688</v>
      </c>
      <c r="D151" s="691" t="str">
        <f>B151&amp;".1"</f>
        <v>4.48.1</v>
      </c>
      <c r="E151" s="1669" t="s">
        <v>946</v>
      </c>
      <c r="F151" s="2265" t="s">
        <v>305</v>
      </c>
      <c r="G151" s="2355" t="s">
        <v>22</v>
      </c>
      <c r="H151" s="820" t="s">
        <v>22</v>
      </c>
      <c r="I151" s="2355" t="s">
        <v>1055</v>
      </c>
      <c r="J151" s="820" t="s">
        <v>22</v>
      </c>
      <c r="K151" s="1527" t="s">
        <v>947</v>
      </c>
      <c r="L151" s="1637"/>
      <c r="M151" s="1637"/>
      <c r="N151" s="1637"/>
      <c r="O151" s="1637"/>
      <c r="P151" s="1637"/>
      <c r="Q151" s="1637"/>
      <c r="R151" s="1637"/>
      <c r="S151" s="1637"/>
      <c r="T151" s="1637"/>
      <c r="U151" s="677"/>
      <c r="V151" s="1637">
        <v>0</v>
      </c>
    </row>
    <row s="1852" customFormat="1" customHeight="1" ht="15">
      <c r="A152" s="1634"/>
      <c r="B152" s="2399"/>
      <c r="C152" s="2400"/>
      <c r="D152" s="691" t="str">
        <f>B151&amp;".2"</f>
        <v>4.48.2</v>
      </c>
      <c r="E152" s="1669" t="s">
        <v>948</v>
      </c>
      <c r="F152" s="2265" t="s">
        <v>305</v>
      </c>
      <c r="G152" s="1740" t="s">
        <v>22</v>
      </c>
      <c r="H152" s="820" t="s">
        <v>22</v>
      </c>
      <c r="I152" s="1740">
        <v>45504</v>
      </c>
      <c r="J152" s="820" t="s">
        <v>22</v>
      </c>
      <c r="K152" s="1527" t="s">
        <v>949</v>
      </c>
      <c r="L152" s="1637"/>
      <c r="M152" s="1637"/>
      <c r="N152" s="1637"/>
      <c r="O152" s="1637"/>
      <c r="P152" s="1637"/>
      <c r="Q152" s="1637"/>
      <c r="R152" s="1637"/>
      <c r="S152" s="1637"/>
      <c r="T152" s="1637"/>
      <c r="U152" s="677"/>
      <c r="V152" s="1637">
        <v>0</v>
      </c>
    </row>
    <row s="1852" customFormat="1" customHeight="1" ht="33.75">
      <c r="A153" s="1637"/>
      <c r="B153" s="2399" t="s">
        <v>1056</v>
      </c>
      <c r="C153" s="2400" t="s">
        <v>688</v>
      </c>
      <c r="D153" s="691" t="str">
        <f>B153&amp;".1"</f>
        <v>4.49.1</v>
      </c>
      <c r="E153" s="1669" t="s">
        <v>946</v>
      </c>
      <c r="F153" s="2265" t="s">
        <v>305</v>
      </c>
      <c r="G153" s="2355" t="s">
        <v>22</v>
      </c>
      <c r="H153" s="820" t="s">
        <v>22</v>
      </c>
      <c r="I153" s="2355" t="s">
        <v>1057</v>
      </c>
      <c r="J153" s="820" t="s">
        <v>22</v>
      </c>
      <c r="K153" s="1527" t="s">
        <v>947</v>
      </c>
      <c r="L153" s="1637"/>
      <c r="M153" s="1637"/>
      <c r="N153" s="1637"/>
      <c r="O153" s="1637"/>
      <c r="P153" s="1637"/>
      <c r="Q153" s="1637"/>
      <c r="R153" s="1637"/>
      <c r="S153" s="1637"/>
      <c r="T153" s="1637"/>
      <c r="U153" s="677"/>
      <c r="V153" s="1637">
        <v>0</v>
      </c>
    </row>
    <row s="1852" customFormat="1" customHeight="1" ht="15">
      <c r="A154" s="1634"/>
      <c r="B154" s="2399"/>
      <c r="C154" s="2400"/>
      <c r="D154" s="691" t="str">
        <f>B153&amp;".2"</f>
        <v>4.49.2</v>
      </c>
      <c r="E154" s="1669" t="s">
        <v>948</v>
      </c>
      <c r="F154" s="2265" t="s">
        <v>305</v>
      </c>
      <c r="G154" s="1740" t="s">
        <v>22</v>
      </c>
      <c r="H154" s="820" t="s">
        <v>22</v>
      </c>
      <c r="I154" s="1740">
        <v>45504</v>
      </c>
      <c r="J154" s="820" t="s">
        <v>22</v>
      </c>
      <c r="K154" s="1527" t="s">
        <v>949</v>
      </c>
      <c r="L154" s="1637"/>
      <c r="M154" s="1637"/>
      <c r="N154" s="1637"/>
      <c r="O154" s="1637"/>
      <c r="P154" s="1637"/>
      <c r="Q154" s="1637"/>
      <c r="R154" s="1637"/>
      <c r="S154" s="1637"/>
      <c r="T154" s="1637"/>
      <c r="U154" s="677"/>
      <c r="V154" s="1637">
        <v>0</v>
      </c>
    </row>
    <row s="1852" customFormat="1" customHeight="1" ht="33.75">
      <c r="A155" s="1637"/>
      <c r="B155" s="2399" t="s">
        <v>1058</v>
      </c>
      <c r="C155" s="2400" t="s">
        <v>688</v>
      </c>
      <c r="D155" s="691" t="str">
        <f>B155&amp;".1"</f>
        <v>4.50.1</v>
      </c>
      <c r="E155" s="1669" t="s">
        <v>946</v>
      </c>
      <c r="F155" s="2265" t="s">
        <v>305</v>
      </c>
      <c r="G155" s="2355" t="s">
        <v>22</v>
      </c>
      <c r="H155" s="820" t="s">
        <v>22</v>
      </c>
      <c r="I155" s="2355" t="s">
        <v>1059</v>
      </c>
      <c r="J155" s="820" t="s">
        <v>22</v>
      </c>
      <c r="K155" s="1527" t="s">
        <v>947</v>
      </c>
      <c r="L155" s="1637"/>
      <c r="M155" s="1637"/>
      <c r="N155" s="1637"/>
      <c r="O155" s="1637"/>
      <c r="P155" s="1637"/>
      <c r="Q155" s="1637"/>
      <c r="R155" s="1637"/>
      <c r="S155" s="1637"/>
      <c r="T155" s="1637"/>
      <c r="U155" s="677"/>
      <c r="V155" s="1637">
        <v>0</v>
      </c>
    </row>
    <row s="1852" customFormat="1" customHeight="1" ht="15">
      <c r="A156" s="1634"/>
      <c r="B156" s="2399"/>
      <c r="C156" s="2400"/>
      <c r="D156" s="691" t="str">
        <f>B155&amp;".2"</f>
        <v>4.50.2</v>
      </c>
      <c r="E156" s="1669" t="s">
        <v>948</v>
      </c>
      <c r="F156" s="2265" t="s">
        <v>305</v>
      </c>
      <c r="G156" s="1740" t="s">
        <v>22</v>
      </c>
      <c r="H156" s="820" t="s">
        <v>22</v>
      </c>
      <c r="I156" s="1740">
        <v>45504</v>
      </c>
      <c r="J156" s="820" t="s">
        <v>22</v>
      </c>
      <c r="K156" s="1527" t="s">
        <v>949</v>
      </c>
      <c r="L156" s="1637"/>
      <c r="M156" s="1637"/>
      <c r="N156" s="1637"/>
      <c r="O156" s="1637"/>
      <c r="P156" s="1637"/>
      <c r="Q156" s="1637"/>
      <c r="R156" s="1637"/>
      <c r="S156" s="1637"/>
      <c r="T156" s="1637"/>
      <c r="U156" s="677"/>
      <c r="V156" s="1637">
        <v>0</v>
      </c>
    </row>
    <row s="1852" customFormat="1" customHeight="1" ht="33.75">
      <c r="A157" s="1637"/>
      <c r="B157" s="2399" t="s">
        <v>1060</v>
      </c>
      <c r="C157" s="2400" t="s">
        <v>688</v>
      </c>
      <c r="D157" s="691" t="str">
        <f>B157&amp;".1"</f>
        <v>4.51.1</v>
      </c>
      <c r="E157" s="1669" t="s">
        <v>946</v>
      </c>
      <c r="F157" s="2265" t="s">
        <v>305</v>
      </c>
      <c r="G157" s="2355" t="s">
        <v>22</v>
      </c>
      <c r="H157" s="820" t="s">
        <v>22</v>
      </c>
      <c r="I157" s="2355" t="s">
        <v>1061</v>
      </c>
      <c r="J157" s="820" t="s">
        <v>22</v>
      </c>
      <c r="K157" s="1527" t="s">
        <v>947</v>
      </c>
      <c r="L157" s="1637"/>
      <c r="M157" s="1637"/>
      <c r="N157" s="1637"/>
      <c r="O157" s="1637"/>
      <c r="P157" s="1637"/>
      <c r="Q157" s="1637"/>
      <c r="R157" s="1637"/>
      <c r="S157" s="1637"/>
      <c r="T157" s="1637"/>
      <c r="U157" s="677"/>
      <c r="V157" s="1637">
        <v>0</v>
      </c>
    </row>
    <row s="1852" customFormat="1" customHeight="1" ht="15">
      <c r="A158" s="1634"/>
      <c r="B158" s="2399"/>
      <c r="C158" s="2400"/>
      <c r="D158" s="691" t="str">
        <f>B157&amp;".2"</f>
        <v>4.51.2</v>
      </c>
      <c r="E158" s="1669" t="s">
        <v>948</v>
      </c>
      <c r="F158" s="2265" t="s">
        <v>305</v>
      </c>
      <c r="G158" s="1740" t="s">
        <v>22</v>
      </c>
      <c r="H158" s="820" t="s">
        <v>22</v>
      </c>
      <c r="I158" s="1740">
        <v>45509</v>
      </c>
      <c r="J158" s="820" t="s">
        <v>22</v>
      </c>
      <c r="K158" s="1527" t="s">
        <v>949</v>
      </c>
      <c r="L158" s="1637"/>
      <c r="M158" s="1637"/>
      <c r="N158" s="1637"/>
      <c r="O158" s="1637"/>
      <c r="P158" s="1637"/>
      <c r="Q158" s="1637"/>
      <c r="R158" s="1637"/>
      <c r="S158" s="1637"/>
      <c r="T158" s="1637"/>
      <c r="U158" s="677"/>
      <c r="V158" s="1637">
        <v>0</v>
      </c>
    </row>
    <row s="1852" customFormat="1" customHeight="1" ht="33.75">
      <c r="A159" s="1637"/>
      <c r="B159" s="2399" t="s">
        <v>1062</v>
      </c>
      <c r="C159" s="2400" t="s">
        <v>688</v>
      </c>
      <c r="D159" s="691" t="str">
        <f>B159&amp;".1"</f>
        <v>4.52.1</v>
      </c>
      <c r="E159" s="1669" t="s">
        <v>946</v>
      </c>
      <c r="F159" s="2265" t="s">
        <v>305</v>
      </c>
      <c r="G159" s="2355" t="s">
        <v>22</v>
      </c>
      <c r="H159" s="820" t="s">
        <v>22</v>
      </c>
      <c r="I159" s="2355" t="s">
        <v>1063</v>
      </c>
      <c r="J159" s="820" t="s">
        <v>22</v>
      </c>
      <c r="K159" s="1527" t="s">
        <v>947</v>
      </c>
      <c r="L159" s="1637"/>
      <c r="M159" s="1637"/>
      <c r="N159" s="1637"/>
      <c r="O159" s="1637"/>
      <c r="P159" s="1637"/>
      <c r="Q159" s="1637"/>
      <c r="R159" s="1637"/>
      <c r="S159" s="1637"/>
      <c r="T159" s="1637"/>
      <c r="U159" s="677"/>
      <c r="V159" s="1637">
        <v>0</v>
      </c>
    </row>
    <row s="1852" customFormat="1" customHeight="1" ht="15">
      <c r="A160" s="1634"/>
      <c r="B160" s="2399"/>
      <c r="C160" s="2400"/>
      <c r="D160" s="691" t="str">
        <f>B159&amp;".2"</f>
        <v>4.52.2</v>
      </c>
      <c r="E160" s="1669" t="s">
        <v>948</v>
      </c>
      <c r="F160" s="2265" t="s">
        <v>305</v>
      </c>
      <c r="G160" s="1740" t="s">
        <v>22</v>
      </c>
      <c r="H160" s="820" t="s">
        <v>22</v>
      </c>
      <c r="I160" s="1740">
        <v>45509</v>
      </c>
      <c r="J160" s="820" t="s">
        <v>22</v>
      </c>
      <c r="K160" s="1527" t="s">
        <v>949</v>
      </c>
      <c r="L160" s="1637"/>
      <c r="M160" s="1637"/>
      <c r="N160" s="1637"/>
      <c r="O160" s="1637"/>
      <c r="P160" s="1637"/>
      <c r="Q160" s="1637"/>
      <c r="R160" s="1637"/>
      <c r="S160" s="1637"/>
      <c r="T160" s="1637"/>
      <c r="U160" s="677"/>
      <c r="V160" s="1637">
        <v>0</v>
      </c>
    </row>
    <row s="1852" customFormat="1" customHeight="1" ht="33.75">
      <c r="A161" s="1637"/>
      <c r="B161" s="2399" t="s">
        <v>1064</v>
      </c>
      <c r="C161" s="2400" t="s">
        <v>688</v>
      </c>
      <c r="D161" s="691" t="str">
        <f>B161&amp;".1"</f>
        <v>4.53.1</v>
      </c>
      <c r="E161" s="1669" t="s">
        <v>946</v>
      </c>
      <c r="F161" s="2265" t="s">
        <v>305</v>
      </c>
      <c r="G161" s="2355" t="s">
        <v>22</v>
      </c>
      <c r="H161" s="820" t="s">
        <v>22</v>
      </c>
      <c r="I161" s="2355" t="s">
        <v>1065</v>
      </c>
      <c r="J161" s="820" t="s">
        <v>22</v>
      </c>
      <c r="K161" s="1527" t="s">
        <v>947</v>
      </c>
      <c r="L161" s="1637"/>
      <c r="M161" s="1637"/>
      <c r="N161" s="1637"/>
      <c r="O161" s="1637"/>
      <c r="P161" s="1637"/>
      <c r="Q161" s="1637"/>
      <c r="R161" s="1637"/>
      <c r="S161" s="1637"/>
      <c r="T161" s="1637"/>
      <c r="U161" s="677"/>
      <c r="V161" s="1637">
        <v>0</v>
      </c>
    </row>
    <row s="1852" customFormat="1" customHeight="1" ht="15">
      <c r="A162" s="1634"/>
      <c r="B162" s="2399"/>
      <c r="C162" s="2400"/>
      <c r="D162" s="691" t="str">
        <f>B161&amp;".2"</f>
        <v>4.53.2</v>
      </c>
      <c r="E162" s="1669" t="s">
        <v>948</v>
      </c>
      <c r="F162" s="2265" t="s">
        <v>305</v>
      </c>
      <c r="G162" s="1740" t="s">
        <v>22</v>
      </c>
      <c r="H162" s="820" t="s">
        <v>22</v>
      </c>
      <c r="I162" s="1740">
        <v>45504</v>
      </c>
      <c r="J162" s="820" t="s">
        <v>22</v>
      </c>
      <c r="K162" s="1527" t="s">
        <v>949</v>
      </c>
      <c r="L162" s="1637"/>
      <c r="M162" s="1637"/>
      <c r="N162" s="1637"/>
      <c r="O162" s="1637"/>
      <c r="P162" s="1637"/>
      <c r="Q162" s="1637"/>
      <c r="R162" s="1637"/>
      <c r="S162" s="1637"/>
      <c r="T162" s="1637"/>
      <c r="U162" s="677"/>
      <c r="V162" s="1637">
        <v>0</v>
      </c>
    </row>
    <row s="1852" customFormat="1" customHeight="1" ht="33.75">
      <c r="A163" s="1637"/>
      <c r="B163" s="2399" t="s">
        <v>1066</v>
      </c>
      <c r="C163" s="2400" t="s">
        <v>688</v>
      </c>
      <c r="D163" s="691" t="str">
        <f>B163&amp;".1"</f>
        <v>4.54.1</v>
      </c>
      <c r="E163" s="1669" t="s">
        <v>946</v>
      </c>
      <c r="F163" s="2265" t="s">
        <v>305</v>
      </c>
      <c r="G163" s="2355" t="s">
        <v>22</v>
      </c>
      <c r="H163" s="820" t="s">
        <v>22</v>
      </c>
      <c r="I163" s="2355" t="s">
        <v>1067</v>
      </c>
      <c r="J163" s="820" t="s">
        <v>22</v>
      </c>
      <c r="K163" s="1527" t="s">
        <v>947</v>
      </c>
      <c r="L163" s="1637"/>
      <c r="M163" s="1637"/>
      <c r="N163" s="1637"/>
      <c r="O163" s="1637"/>
      <c r="P163" s="1637"/>
      <c r="Q163" s="1637"/>
      <c r="R163" s="1637"/>
      <c r="S163" s="1637"/>
      <c r="T163" s="1637"/>
      <c r="U163" s="677"/>
      <c r="V163" s="1637">
        <v>0</v>
      </c>
    </row>
    <row s="1852" customFormat="1" customHeight="1" ht="15">
      <c r="A164" s="1634"/>
      <c r="B164" s="2399"/>
      <c r="C164" s="2400"/>
      <c r="D164" s="691" t="str">
        <f>B163&amp;".2"</f>
        <v>4.54.2</v>
      </c>
      <c r="E164" s="1669" t="s">
        <v>948</v>
      </c>
      <c r="F164" s="2265" t="s">
        <v>305</v>
      </c>
      <c r="G164" s="1740" t="s">
        <v>22</v>
      </c>
      <c r="H164" s="820" t="s">
        <v>22</v>
      </c>
      <c r="I164" s="1740">
        <v>45498</v>
      </c>
      <c r="J164" s="820" t="s">
        <v>22</v>
      </c>
      <c r="K164" s="1527" t="s">
        <v>949</v>
      </c>
      <c r="L164" s="1637"/>
      <c r="M164" s="1637"/>
      <c r="N164" s="1637"/>
      <c r="O164" s="1637"/>
      <c r="P164" s="1637"/>
      <c r="Q164" s="1637"/>
      <c r="R164" s="1637"/>
      <c r="S164" s="1637"/>
      <c r="T164" s="1637"/>
      <c r="U164" s="677"/>
      <c r="V164" s="1637">
        <v>0</v>
      </c>
    </row>
    <row s="1852" customFormat="1" customHeight="1" ht="33.75">
      <c r="A165" s="1637"/>
      <c r="B165" s="2399" t="s">
        <v>1068</v>
      </c>
      <c r="C165" s="2400" t="s">
        <v>688</v>
      </c>
      <c r="D165" s="691" t="str">
        <f>B165&amp;".1"</f>
        <v>4.55.1</v>
      </c>
      <c r="E165" s="1669" t="s">
        <v>946</v>
      </c>
      <c r="F165" s="2265" t="s">
        <v>305</v>
      </c>
      <c r="G165" s="2355" t="s">
        <v>22</v>
      </c>
      <c r="H165" s="820" t="s">
        <v>22</v>
      </c>
      <c r="I165" s="2355" t="s">
        <v>1069</v>
      </c>
      <c r="J165" s="820" t="s">
        <v>22</v>
      </c>
      <c r="K165" s="1527" t="s">
        <v>947</v>
      </c>
      <c r="L165" s="1637"/>
      <c r="M165" s="1637"/>
      <c r="N165" s="1637"/>
      <c r="O165" s="1637"/>
      <c r="P165" s="1637"/>
      <c r="Q165" s="1637"/>
      <c r="R165" s="1637"/>
      <c r="S165" s="1637"/>
      <c r="T165" s="1637"/>
      <c r="U165" s="677"/>
      <c r="V165" s="1637">
        <v>0</v>
      </c>
    </row>
    <row s="1852" customFormat="1" customHeight="1" ht="15">
      <c r="A166" s="1634"/>
      <c r="B166" s="2399"/>
      <c r="C166" s="2400"/>
      <c r="D166" s="691" t="str">
        <f>B165&amp;".2"</f>
        <v>4.55.2</v>
      </c>
      <c r="E166" s="1669" t="s">
        <v>948</v>
      </c>
      <c r="F166" s="2265" t="s">
        <v>305</v>
      </c>
      <c r="G166" s="1740" t="s">
        <v>22</v>
      </c>
      <c r="H166" s="820" t="s">
        <v>22</v>
      </c>
      <c r="I166" s="1740">
        <v>45498</v>
      </c>
      <c r="J166" s="820" t="s">
        <v>22</v>
      </c>
      <c r="K166" s="1527" t="s">
        <v>949</v>
      </c>
      <c r="L166" s="1637"/>
      <c r="M166" s="1637"/>
      <c r="N166" s="1637"/>
      <c r="O166" s="1637"/>
      <c r="P166" s="1637"/>
      <c r="Q166" s="1637"/>
      <c r="R166" s="1637"/>
      <c r="S166" s="1637"/>
      <c r="T166" s="1637"/>
      <c r="U166" s="677"/>
      <c r="V166" s="1637">
        <v>0</v>
      </c>
    </row>
    <row s="1852" customFormat="1" customHeight="1" ht="33.75">
      <c r="A167" s="1637"/>
      <c r="B167" s="2399" t="s">
        <v>1070</v>
      </c>
      <c r="C167" s="2400" t="s">
        <v>688</v>
      </c>
      <c r="D167" s="691" t="str">
        <f>B167&amp;".1"</f>
        <v>4.56.1</v>
      </c>
      <c r="E167" s="1669" t="s">
        <v>946</v>
      </c>
      <c r="F167" s="2265" t="s">
        <v>305</v>
      </c>
      <c r="G167" s="2355" t="s">
        <v>22</v>
      </c>
      <c r="H167" s="820" t="s">
        <v>22</v>
      </c>
      <c r="I167" s="2355" t="s">
        <v>1071</v>
      </c>
      <c r="J167" s="820" t="s">
        <v>22</v>
      </c>
      <c r="K167" s="1527" t="s">
        <v>947</v>
      </c>
      <c r="L167" s="1637"/>
      <c r="M167" s="1637"/>
      <c r="N167" s="1637"/>
      <c r="O167" s="1637"/>
      <c r="P167" s="1637"/>
      <c r="Q167" s="1637"/>
      <c r="R167" s="1637"/>
      <c r="S167" s="1637"/>
      <c r="T167" s="1637"/>
      <c r="U167" s="677"/>
      <c r="V167" s="1637">
        <v>0</v>
      </c>
    </row>
    <row s="1852" customFormat="1" customHeight="1" ht="15">
      <c r="A168" s="1634"/>
      <c r="B168" s="2399"/>
      <c r="C168" s="2400"/>
      <c r="D168" s="691" t="str">
        <f>B167&amp;".2"</f>
        <v>4.56.2</v>
      </c>
      <c r="E168" s="1669" t="s">
        <v>948</v>
      </c>
      <c r="F168" s="2265" t="s">
        <v>305</v>
      </c>
      <c r="G168" s="1740" t="s">
        <v>22</v>
      </c>
      <c r="H168" s="820" t="s">
        <v>22</v>
      </c>
      <c r="I168" s="1740">
        <v>45498</v>
      </c>
      <c r="J168" s="820" t="s">
        <v>22</v>
      </c>
      <c r="K168" s="1527" t="s">
        <v>949</v>
      </c>
      <c r="L168" s="1637"/>
      <c r="M168" s="1637"/>
      <c r="N168" s="1637"/>
      <c r="O168" s="1637"/>
      <c r="P168" s="1637"/>
      <c r="Q168" s="1637"/>
      <c r="R168" s="1637"/>
      <c r="S168" s="1637"/>
      <c r="T168" s="1637"/>
      <c r="U168" s="677"/>
      <c r="V168" s="1637">
        <v>0</v>
      </c>
    </row>
    <row s="1852" customFormat="1" customHeight="1" ht="33.75">
      <c r="A169" s="1637"/>
      <c r="B169" s="2399" t="s">
        <v>1072</v>
      </c>
      <c r="C169" s="2400" t="s">
        <v>688</v>
      </c>
      <c r="D169" s="691" t="str">
        <f>B169&amp;".1"</f>
        <v>4.57.1</v>
      </c>
      <c r="E169" s="1669" t="s">
        <v>946</v>
      </c>
      <c r="F169" s="2265" t="s">
        <v>305</v>
      </c>
      <c r="G169" s="2355" t="s">
        <v>22</v>
      </c>
      <c r="H169" s="820" t="s">
        <v>22</v>
      </c>
      <c r="I169" s="2355" t="s">
        <v>1073</v>
      </c>
      <c r="J169" s="820" t="s">
        <v>22</v>
      </c>
      <c r="K169" s="1527" t="s">
        <v>947</v>
      </c>
      <c r="L169" s="1637"/>
      <c r="M169" s="1637"/>
      <c r="N169" s="1637"/>
      <c r="O169" s="1637"/>
      <c r="P169" s="1637"/>
      <c r="Q169" s="1637"/>
      <c r="R169" s="1637"/>
      <c r="S169" s="1637"/>
      <c r="T169" s="1637"/>
      <c r="U169" s="677"/>
      <c r="V169" s="1637">
        <v>0</v>
      </c>
    </row>
    <row s="1852" customFormat="1" customHeight="1" ht="15">
      <c r="A170" s="1634"/>
      <c r="B170" s="2399"/>
      <c r="C170" s="2400"/>
      <c r="D170" s="691" t="str">
        <f>B169&amp;".2"</f>
        <v>4.57.2</v>
      </c>
      <c r="E170" s="1669" t="s">
        <v>948</v>
      </c>
      <c r="F170" s="2265" t="s">
        <v>305</v>
      </c>
      <c r="G170" s="1740" t="s">
        <v>22</v>
      </c>
      <c r="H170" s="820" t="s">
        <v>22</v>
      </c>
      <c r="I170" s="1740">
        <v>45498</v>
      </c>
      <c r="J170" s="820" t="s">
        <v>22</v>
      </c>
      <c r="K170" s="1527" t="s">
        <v>949</v>
      </c>
      <c r="L170" s="1637"/>
      <c r="M170" s="1637"/>
      <c r="N170" s="1637"/>
      <c r="O170" s="1637"/>
      <c r="P170" s="1637"/>
      <c r="Q170" s="1637"/>
      <c r="R170" s="1637"/>
      <c r="S170" s="1637"/>
      <c r="T170" s="1637"/>
      <c r="U170" s="677"/>
      <c r="V170" s="1637">
        <v>0</v>
      </c>
    </row>
    <row s="1852" customFormat="1" customHeight="1" ht="33.75">
      <c r="A171" s="1637"/>
      <c r="B171" s="2399" t="s">
        <v>1074</v>
      </c>
      <c r="C171" s="2400" t="s">
        <v>688</v>
      </c>
      <c r="D171" s="691" t="str">
        <f>B171&amp;".1"</f>
        <v>4.58.1</v>
      </c>
      <c r="E171" s="1669" t="s">
        <v>946</v>
      </c>
      <c r="F171" s="2265" t="s">
        <v>305</v>
      </c>
      <c r="G171" s="2355" t="s">
        <v>22</v>
      </c>
      <c r="H171" s="820" t="s">
        <v>22</v>
      </c>
      <c r="I171" s="2355" t="s">
        <v>1075</v>
      </c>
      <c r="J171" s="820" t="s">
        <v>22</v>
      </c>
      <c r="K171" s="1527" t="s">
        <v>947</v>
      </c>
      <c r="L171" s="1637"/>
      <c r="M171" s="1637"/>
      <c r="N171" s="1637"/>
      <c r="O171" s="1637"/>
      <c r="P171" s="1637"/>
      <c r="Q171" s="1637"/>
      <c r="R171" s="1637"/>
      <c r="S171" s="1637"/>
      <c r="T171" s="1637"/>
      <c r="U171" s="677"/>
      <c r="V171" s="1637">
        <v>0</v>
      </c>
    </row>
    <row s="1852" customFormat="1" customHeight="1" ht="15">
      <c r="A172" s="1634"/>
      <c r="B172" s="2399"/>
      <c r="C172" s="2400"/>
      <c r="D172" s="691" t="str">
        <f>B171&amp;".2"</f>
        <v>4.58.2</v>
      </c>
      <c r="E172" s="1669" t="s">
        <v>948</v>
      </c>
      <c r="F172" s="2265" t="s">
        <v>305</v>
      </c>
      <c r="G172" s="1740" t="s">
        <v>22</v>
      </c>
      <c r="H172" s="820" t="s">
        <v>22</v>
      </c>
      <c r="I172" s="1740">
        <v>45504</v>
      </c>
      <c r="J172" s="820" t="s">
        <v>22</v>
      </c>
      <c r="K172" s="1527" t="s">
        <v>949</v>
      </c>
      <c r="L172" s="1637"/>
      <c r="M172" s="1637"/>
      <c r="N172" s="1637"/>
      <c r="O172" s="1637"/>
      <c r="P172" s="1637"/>
      <c r="Q172" s="1637"/>
      <c r="R172" s="1637"/>
      <c r="S172" s="1637"/>
      <c r="T172" s="1637"/>
      <c r="U172" s="677"/>
      <c r="V172" s="1637">
        <v>0</v>
      </c>
    </row>
    <row s="1852" customFormat="1" customHeight="1" ht="33.75">
      <c r="A173" s="1637"/>
      <c r="B173" s="2399" t="s">
        <v>1076</v>
      </c>
      <c r="C173" s="2400" t="s">
        <v>688</v>
      </c>
      <c r="D173" s="691" t="str">
        <f>B173&amp;".1"</f>
        <v>4.59.1</v>
      </c>
      <c r="E173" s="1669" t="s">
        <v>946</v>
      </c>
      <c r="F173" s="2265" t="s">
        <v>305</v>
      </c>
      <c r="G173" s="2355" t="s">
        <v>22</v>
      </c>
      <c r="H173" s="820" t="s">
        <v>22</v>
      </c>
      <c r="I173" s="2355" t="s">
        <v>1077</v>
      </c>
      <c r="J173" s="820" t="s">
        <v>22</v>
      </c>
      <c r="K173" s="1527" t="s">
        <v>947</v>
      </c>
      <c r="L173" s="1637"/>
      <c r="M173" s="1637"/>
      <c r="N173" s="1637"/>
      <c r="O173" s="1637"/>
      <c r="P173" s="1637"/>
      <c r="Q173" s="1637"/>
      <c r="R173" s="1637"/>
      <c r="S173" s="1637"/>
      <c r="T173" s="1637"/>
      <c r="U173" s="677"/>
      <c r="V173" s="1637">
        <v>0</v>
      </c>
    </row>
    <row s="1852" customFormat="1" customHeight="1" ht="15">
      <c r="A174" s="1634"/>
      <c r="B174" s="2399"/>
      <c r="C174" s="2400"/>
      <c r="D174" s="691" t="str">
        <f>B173&amp;".2"</f>
        <v>4.59.2</v>
      </c>
      <c r="E174" s="1669" t="s">
        <v>948</v>
      </c>
      <c r="F174" s="2265" t="s">
        <v>305</v>
      </c>
      <c r="G174" s="1740" t="s">
        <v>22</v>
      </c>
      <c r="H174" s="820" t="s">
        <v>22</v>
      </c>
      <c r="I174" s="1740">
        <v>45505</v>
      </c>
      <c r="J174" s="820" t="s">
        <v>22</v>
      </c>
      <c r="K174" s="1527" t="s">
        <v>949</v>
      </c>
      <c r="L174" s="1637"/>
      <c r="M174" s="1637"/>
      <c r="N174" s="1637"/>
      <c r="O174" s="1637"/>
      <c r="P174" s="1637"/>
      <c r="Q174" s="1637"/>
      <c r="R174" s="1637"/>
      <c r="S174" s="1637"/>
      <c r="T174" s="1637"/>
      <c r="U174" s="677"/>
      <c r="V174" s="1637">
        <v>0</v>
      </c>
    </row>
    <row s="1852" customFormat="1" customHeight="1" ht="33.75">
      <c r="A175" s="1637"/>
      <c r="B175" s="2399" t="s">
        <v>1078</v>
      </c>
      <c r="C175" s="2400" t="s">
        <v>688</v>
      </c>
      <c r="D175" s="691" t="str">
        <f>B175&amp;".1"</f>
        <v>4.60.1</v>
      </c>
      <c r="E175" s="1669" t="s">
        <v>946</v>
      </c>
      <c r="F175" s="2265" t="s">
        <v>305</v>
      </c>
      <c r="G175" s="2355" t="s">
        <v>22</v>
      </c>
      <c r="H175" s="820" t="s">
        <v>22</v>
      </c>
      <c r="I175" s="2355" t="s">
        <v>1079</v>
      </c>
      <c r="J175" s="820" t="s">
        <v>22</v>
      </c>
      <c r="K175" s="1527" t="s">
        <v>947</v>
      </c>
      <c r="L175" s="1637"/>
      <c r="M175" s="1637"/>
      <c r="N175" s="1637"/>
      <c r="O175" s="1637"/>
      <c r="P175" s="1637"/>
      <c r="Q175" s="1637"/>
      <c r="R175" s="1637"/>
      <c r="S175" s="1637"/>
      <c r="T175" s="1637"/>
      <c r="U175" s="677"/>
      <c r="V175" s="1637">
        <v>0</v>
      </c>
    </row>
    <row s="1852" customFormat="1" customHeight="1" ht="15">
      <c r="A176" s="1634"/>
      <c r="B176" s="2399"/>
      <c r="C176" s="2400"/>
      <c r="D176" s="691" t="str">
        <f>B175&amp;".2"</f>
        <v>4.60.2</v>
      </c>
      <c r="E176" s="1669" t="s">
        <v>948</v>
      </c>
      <c r="F176" s="2265" t="s">
        <v>305</v>
      </c>
      <c r="G176" s="1740" t="s">
        <v>22</v>
      </c>
      <c r="H176" s="820" t="s">
        <v>22</v>
      </c>
      <c r="I176" s="1740">
        <v>45505</v>
      </c>
      <c r="J176" s="820" t="s">
        <v>22</v>
      </c>
      <c r="K176" s="1527" t="s">
        <v>949</v>
      </c>
      <c r="L176" s="1637"/>
      <c r="M176" s="1637"/>
      <c r="N176" s="1637"/>
      <c r="O176" s="1637"/>
      <c r="P176" s="1637"/>
      <c r="Q176" s="1637"/>
      <c r="R176" s="1637"/>
      <c r="S176" s="1637"/>
      <c r="T176" s="1637"/>
      <c r="U176" s="677"/>
      <c r="V176" s="1637">
        <v>0</v>
      </c>
    </row>
    <row s="1852" customFormat="1" customHeight="1" ht="33.75">
      <c r="A177" s="1637"/>
      <c r="B177" s="2399" t="s">
        <v>1080</v>
      </c>
      <c r="C177" s="2400" t="s">
        <v>688</v>
      </c>
      <c r="D177" s="691" t="str">
        <f>B177&amp;".1"</f>
        <v>4.61.1</v>
      </c>
      <c r="E177" s="1669" t="s">
        <v>946</v>
      </c>
      <c r="F177" s="2265" t="s">
        <v>305</v>
      </c>
      <c r="G177" s="2355" t="s">
        <v>22</v>
      </c>
      <c r="H177" s="820" t="s">
        <v>22</v>
      </c>
      <c r="I177" s="2355" t="s">
        <v>1081</v>
      </c>
      <c r="J177" s="820" t="s">
        <v>22</v>
      </c>
      <c r="K177" s="1527" t="s">
        <v>947</v>
      </c>
      <c r="L177" s="1637"/>
      <c r="M177" s="1637"/>
      <c r="N177" s="1637"/>
      <c r="O177" s="1637"/>
      <c r="P177" s="1637"/>
      <c r="Q177" s="1637"/>
      <c r="R177" s="1637"/>
      <c r="S177" s="1637"/>
      <c r="T177" s="1637"/>
      <c r="U177" s="677"/>
      <c r="V177" s="1637">
        <v>0</v>
      </c>
    </row>
    <row s="1852" customFormat="1" customHeight="1" ht="15">
      <c r="A178" s="1634"/>
      <c r="B178" s="2399"/>
      <c r="C178" s="2400"/>
      <c r="D178" s="691" t="str">
        <f>B177&amp;".2"</f>
        <v>4.61.2</v>
      </c>
      <c r="E178" s="1669" t="s">
        <v>948</v>
      </c>
      <c r="F178" s="2265" t="s">
        <v>305</v>
      </c>
      <c r="G178" s="1740" t="s">
        <v>22</v>
      </c>
      <c r="H178" s="820" t="s">
        <v>22</v>
      </c>
      <c r="I178" s="1740">
        <v>45505</v>
      </c>
      <c r="J178" s="820" t="s">
        <v>22</v>
      </c>
      <c r="K178" s="1527" t="s">
        <v>949</v>
      </c>
      <c r="L178" s="1637"/>
      <c r="M178" s="1637"/>
      <c r="N178" s="1637"/>
      <c r="O178" s="1637"/>
      <c r="P178" s="1637"/>
      <c r="Q178" s="1637"/>
      <c r="R178" s="1637"/>
      <c r="S178" s="1637"/>
      <c r="T178" s="1637"/>
      <c r="U178" s="677"/>
      <c r="V178" s="1637">
        <v>0</v>
      </c>
    </row>
    <row s="1852" customFormat="1" customHeight="1" ht="33.75">
      <c r="A179" s="1637"/>
      <c r="B179" s="2399" t="s">
        <v>1082</v>
      </c>
      <c r="C179" s="2400" t="s">
        <v>688</v>
      </c>
      <c r="D179" s="691" t="str">
        <f>B179&amp;".1"</f>
        <v>4.62.1</v>
      </c>
      <c r="E179" s="1669" t="s">
        <v>946</v>
      </c>
      <c r="F179" s="2265" t="s">
        <v>305</v>
      </c>
      <c r="G179" s="2355" t="s">
        <v>22</v>
      </c>
      <c r="H179" s="820" t="s">
        <v>22</v>
      </c>
      <c r="I179" s="2355" t="s">
        <v>1083</v>
      </c>
      <c r="J179" s="820" t="s">
        <v>22</v>
      </c>
      <c r="K179" s="1527" t="s">
        <v>947</v>
      </c>
      <c r="L179" s="1637"/>
      <c r="M179" s="1637"/>
      <c r="N179" s="1637"/>
      <c r="O179" s="1637"/>
      <c r="P179" s="1637"/>
      <c r="Q179" s="1637"/>
      <c r="R179" s="1637"/>
      <c r="S179" s="1637"/>
      <c r="T179" s="1637"/>
      <c r="U179" s="677"/>
      <c r="V179" s="1637">
        <v>0</v>
      </c>
    </row>
    <row s="1852" customFormat="1" customHeight="1" ht="15">
      <c r="A180" s="1634"/>
      <c r="B180" s="2399"/>
      <c r="C180" s="2400"/>
      <c r="D180" s="691" t="str">
        <f>B179&amp;".2"</f>
        <v>4.62.2</v>
      </c>
      <c r="E180" s="1669" t="s">
        <v>948</v>
      </c>
      <c r="F180" s="2265" t="s">
        <v>305</v>
      </c>
      <c r="G180" s="1740" t="s">
        <v>22</v>
      </c>
      <c r="H180" s="820" t="s">
        <v>22</v>
      </c>
      <c r="I180" s="1740">
        <v>45504</v>
      </c>
      <c r="J180" s="820" t="s">
        <v>22</v>
      </c>
      <c r="K180" s="1527" t="s">
        <v>949</v>
      </c>
      <c r="L180" s="1637"/>
      <c r="M180" s="1637"/>
      <c r="N180" s="1637"/>
      <c r="O180" s="1637"/>
      <c r="P180" s="1637"/>
      <c r="Q180" s="1637"/>
      <c r="R180" s="1637"/>
      <c r="S180" s="1637"/>
      <c r="T180" s="1637"/>
      <c r="U180" s="677"/>
      <c r="V180" s="1637">
        <v>0</v>
      </c>
    </row>
    <row s="1852" customFormat="1" customHeight="1" ht="33.75">
      <c r="A181" s="1637"/>
      <c r="B181" s="2399" t="s">
        <v>1084</v>
      </c>
      <c r="C181" s="2400" t="s">
        <v>688</v>
      </c>
      <c r="D181" s="691" t="str">
        <f>B181&amp;".1"</f>
        <v>4.63.1</v>
      </c>
      <c r="E181" s="1669" t="s">
        <v>946</v>
      </c>
      <c r="F181" s="2265" t="s">
        <v>305</v>
      </c>
      <c r="G181" s="2355" t="s">
        <v>22</v>
      </c>
      <c r="H181" s="820" t="s">
        <v>22</v>
      </c>
      <c r="I181" s="2355" t="s">
        <v>1085</v>
      </c>
      <c r="J181" s="820" t="s">
        <v>22</v>
      </c>
      <c r="K181" s="1527" t="s">
        <v>947</v>
      </c>
      <c r="L181" s="1637"/>
      <c r="M181" s="1637"/>
      <c r="N181" s="1637"/>
      <c r="O181" s="1637"/>
      <c r="P181" s="1637"/>
      <c r="Q181" s="1637"/>
      <c r="R181" s="1637"/>
      <c r="S181" s="1637"/>
      <c r="T181" s="1637"/>
      <c r="U181" s="677"/>
      <c r="V181" s="1637">
        <v>0</v>
      </c>
    </row>
    <row s="1852" customFormat="1" customHeight="1" ht="15">
      <c r="A182" s="1634"/>
      <c r="B182" s="2399"/>
      <c r="C182" s="2400"/>
      <c r="D182" s="691" t="str">
        <f>B181&amp;".2"</f>
        <v>4.63.2</v>
      </c>
      <c r="E182" s="1669" t="s">
        <v>948</v>
      </c>
      <c r="F182" s="2265" t="s">
        <v>305</v>
      </c>
      <c r="G182" s="1740" t="s">
        <v>22</v>
      </c>
      <c r="H182" s="820" t="s">
        <v>22</v>
      </c>
      <c r="I182" s="1740">
        <v>45509</v>
      </c>
      <c r="J182" s="820" t="s">
        <v>22</v>
      </c>
      <c r="K182" s="1527" t="s">
        <v>949</v>
      </c>
      <c r="L182" s="1637"/>
      <c r="M182" s="1637"/>
      <c r="N182" s="1637"/>
      <c r="O182" s="1637"/>
      <c r="P182" s="1637"/>
      <c r="Q182" s="1637"/>
      <c r="R182" s="1637"/>
      <c r="S182" s="1637"/>
      <c r="T182" s="1637"/>
      <c r="U182" s="677"/>
      <c r="V182" s="1637">
        <v>0</v>
      </c>
    </row>
    <row s="1852" customFormat="1" customHeight="1" ht="33.75">
      <c r="A183" s="1637"/>
      <c r="B183" s="2399" t="s">
        <v>1086</v>
      </c>
      <c r="C183" s="2400" t="s">
        <v>688</v>
      </c>
      <c r="D183" s="691" t="str">
        <f>B183&amp;".1"</f>
        <v>4.64.1</v>
      </c>
      <c r="E183" s="1669" t="s">
        <v>946</v>
      </c>
      <c r="F183" s="2265" t="s">
        <v>305</v>
      </c>
      <c r="G183" s="2355" t="s">
        <v>22</v>
      </c>
      <c r="H183" s="820" t="s">
        <v>22</v>
      </c>
      <c r="I183" s="2355" t="s">
        <v>1087</v>
      </c>
      <c r="J183" s="820" t="s">
        <v>22</v>
      </c>
      <c r="K183" s="1527" t="s">
        <v>947</v>
      </c>
      <c r="L183" s="1637"/>
      <c r="M183" s="1637"/>
      <c r="N183" s="1637"/>
      <c r="O183" s="1637"/>
      <c r="P183" s="1637"/>
      <c r="Q183" s="1637"/>
      <c r="R183" s="1637"/>
      <c r="S183" s="1637"/>
      <c r="T183" s="1637"/>
      <c r="U183" s="677"/>
      <c r="V183" s="1637">
        <v>0</v>
      </c>
    </row>
    <row s="1852" customFormat="1" customHeight="1" ht="15">
      <c r="A184" s="1634"/>
      <c r="B184" s="2399"/>
      <c r="C184" s="2400"/>
      <c r="D184" s="691" t="str">
        <f>B183&amp;".2"</f>
        <v>4.64.2</v>
      </c>
      <c r="E184" s="1669" t="s">
        <v>948</v>
      </c>
      <c r="F184" s="2265" t="s">
        <v>305</v>
      </c>
      <c r="G184" s="1740" t="s">
        <v>22</v>
      </c>
      <c r="H184" s="820" t="s">
        <v>22</v>
      </c>
      <c r="I184" s="1740">
        <v>45509</v>
      </c>
      <c r="J184" s="820" t="s">
        <v>22</v>
      </c>
      <c r="K184" s="1527" t="s">
        <v>949</v>
      </c>
      <c r="L184" s="1637"/>
      <c r="M184" s="1637"/>
      <c r="N184" s="1637"/>
      <c r="O184" s="1637"/>
      <c r="P184" s="1637"/>
      <c r="Q184" s="1637"/>
      <c r="R184" s="1637"/>
      <c r="S184" s="1637"/>
      <c r="T184" s="1637"/>
      <c r="U184" s="677"/>
      <c r="V184" s="1637">
        <v>0</v>
      </c>
    </row>
    <row s="1852" customFormat="1" customHeight="1" ht="33.75">
      <c r="A185" s="1637"/>
      <c r="B185" s="2399" t="s">
        <v>1088</v>
      </c>
      <c r="C185" s="2400" t="s">
        <v>688</v>
      </c>
      <c r="D185" s="691" t="str">
        <f>B185&amp;".1"</f>
        <v>4.65.1</v>
      </c>
      <c r="E185" s="1669" t="s">
        <v>946</v>
      </c>
      <c r="F185" s="2265" t="s">
        <v>305</v>
      </c>
      <c r="G185" s="2355" t="s">
        <v>22</v>
      </c>
      <c r="H185" s="820" t="s">
        <v>22</v>
      </c>
      <c r="I185" s="2355" t="s">
        <v>1089</v>
      </c>
      <c r="J185" s="820" t="s">
        <v>22</v>
      </c>
      <c r="K185" s="1527" t="s">
        <v>947</v>
      </c>
      <c r="L185" s="1637"/>
      <c r="M185" s="1637"/>
      <c r="N185" s="1637"/>
      <c r="O185" s="1637"/>
      <c r="P185" s="1637"/>
      <c r="Q185" s="1637"/>
      <c r="R185" s="1637"/>
      <c r="S185" s="1637"/>
      <c r="T185" s="1637"/>
      <c r="U185" s="677"/>
      <c r="V185" s="1637">
        <v>0</v>
      </c>
    </row>
    <row s="1852" customFormat="1" customHeight="1" ht="15">
      <c r="A186" s="1634"/>
      <c r="B186" s="2399"/>
      <c r="C186" s="2400"/>
      <c r="D186" s="691" t="str">
        <f>B185&amp;".2"</f>
        <v>4.65.2</v>
      </c>
      <c r="E186" s="1669" t="s">
        <v>948</v>
      </c>
      <c r="F186" s="2265" t="s">
        <v>305</v>
      </c>
      <c r="G186" s="1740" t="s">
        <v>22</v>
      </c>
      <c r="H186" s="820" t="s">
        <v>22</v>
      </c>
      <c r="I186" s="1740">
        <v>45498</v>
      </c>
      <c r="J186" s="820" t="s">
        <v>22</v>
      </c>
      <c r="K186" s="1527" t="s">
        <v>949</v>
      </c>
      <c r="L186" s="1637"/>
      <c r="M186" s="1637"/>
      <c r="N186" s="1637"/>
      <c r="O186" s="1637"/>
      <c r="P186" s="1637"/>
      <c r="Q186" s="1637"/>
      <c r="R186" s="1637"/>
      <c r="S186" s="1637"/>
      <c r="T186" s="1637"/>
      <c r="U186" s="677"/>
      <c r="V186" s="1637">
        <v>0</v>
      </c>
    </row>
    <row s="1852" customFormat="1" customHeight="1" ht="33.75">
      <c r="A187" s="1637"/>
      <c r="B187" s="2399" t="s">
        <v>1090</v>
      </c>
      <c r="C187" s="2400" t="s">
        <v>688</v>
      </c>
      <c r="D187" s="691" t="str">
        <f>B187&amp;".1"</f>
        <v>4.66.1</v>
      </c>
      <c r="E187" s="1669" t="s">
        <v>946</v>
      </c>
      <c r="F187" s="2265" t="s">
        <v>305</v>
      </c>
      <c r="G187" s="2355" t="s">
        <v>22</v>
      </c>
      <c r="H187" s="820" t="s">
        <v>22</v>
      </c>
      <c r="I187" s="2355" t="s">
        <v>1091</v>
      </c>
      <c r="J187" s="820" t="s">
        <v>22</v>
      </c>
      <c r="K187" s="1527" t="s">
        <v>947</v>
      </c>
      <c r="L187" s="1637"/>
      <c r="M187" s="1637"/>
      <c r="N187" s="1637"/>
      <c r="O187" s="1637"/>
      <c r="P187" s="1637"/>
      <c r="Q187" s="1637"/>
      <c r="R187" s="1637"/>
      <c r="S187" s="1637"/>
      <c r="T187" s="1637"/>
      <c r="U187" s="677"/>
      <c r="V187" s="1637">
        <v>0</v>
      </c>
    </row>
    <row s="1852" customFormat="1" customHeight="1" ht="15">
      <c r="A188" s="1634"/>
      <c r="B188" s="2399"/>
      <c r="C188" s="2400"/>
      <c r="D188" s="691" t="str">
        <f>B187&amp;".2"</f>
        <v>4.66.2</v>
      </c>
      <c r="E188" s="1669" t="s">
        <v>948</v>
      </c>
      <c r="F188" s="2265" t="s">
        <v>305</v>
      </c>
      <c r="G188" s="1740" t="s">
        <v>22</v>
      </c>
      <c r="H188" s="820" t="s">
        <v>22</v>
      </c>
      <c r="I188" s="1740">
        <v>45498</v>
      </c>
      <c r="J188" s="820" t="s">
        <v>22</v>
      </c>
      <c r="K188" s="1527" t="s">
        <v>949</v>
      </c>
      <c r="L188" s="1637"/>
      <c r="M188" s="1637"/>
      <c r="N188" s="1637"/>
      <c r="O188" s="1637"/>
      <c r="P188" s="1637"/>
      <c r="Q188" s="1637"/>
      <c r="R188" s="1637"/>
      <c r="S188" s="1637"/>
      <c r="T188" s="1637"/>
      <c r="U188" s="677"/>
      <c r="V188" s="1637">
        <v>0</v>
      </c>
    </row>
    <row s="1852" customFormat="1" customHeight="1" ht="33.75">
      <c r="A189" s="1637"/>
      <c r="B189" s="2399" t="s">
        <v>1092</v>
      </c>
      <c r="C189" s="2400" t="s">
        <v>688</v>
      </c>
      <c r="D189" s="691" t="str">
        <f>B189&amp;".1"</f>
        <v>4.67.1</v>
      </c>
      <c r="E189" s="1669" t="s">
        <v>946</v>
      </c>
      <c r="F189" s="2265" t="s">
        <v>305</v>
      </c>
      <c r="G189" s="2355" t="s">
        <v>22</v>
      </c>
      <c r="H189" s="820" t="s">
        <v>22</v>
      </c>
      <c r="I189" s="2355" t="s">
        <v>1093</v>
      </c>
      <c r="J189" s="820" t="s">
        <v>22</v>
      </c>
      <c r="K189" s="1527" t="s">
        <v>947</v>
      </c>
      <c r="L189" s="1637"/>
      <c r="M189" s="1637"/>
      <c r="N189" s="1637"/>
      <c r="O189" s="1637"/>
      <c r="P189" s="1637"/>
      <c r="Q189" s="1637"/>
      <c r="R189" s="1637"/>
      <c r="S189" s="1637"/>
      <c r="T189" s="1637"/>
      <c r="U189" s="677"/>
      <c r="V189" s="1637">
        <v>0</v>
      </c>
    </row>
    <row s="1852" customFormat="1" customHeight="1" ht="15">
      <c r="A190" s="1634"/>
      <c r="B190" s="2399"/>
      <c r="C190" s="2400"/>
      <c r="D190" s="691" t="str">
        <f>B189&amp;".2"</f>
        <v>4.67.2</v>
      </c>
      <c r="E190" s="1669" t="s">
        <v>948</v>
      </c>
      <c r="F190" s="2265" t="s">
        <v>305</v>
      </c>
      <c r="G190" s="1740" t="s">
        <v>22</v>
      </c>
      <c r="H190" s="820" t="s">
        <v>22</v>
      </c>
      <c r="I190" s="1740">
        <v>45499</v>
      </c>
      <c r="J190" s="820" t="s">
        <v>22</v>
      </c>
      <c r="K190" s="1527" t="s">
        <v>949</v>
      </c>
      <c r="L190" s="1637"/>
      <c r="M190" s="1637"/>
      <c r="N190" s="1637"/>
      <c r="O190" s="1637"/>
      <c r="P190" s="1637"/>
      <c r="Q190" s="1637"/>
      <c r="R190" s="1637"/>
      <c r="S190" s="1637"/>
      <c r="T190" s="1637"/>
      <c r="U190" s="677"/>
      <c r="V190" s="1637">
        <v>0</v>
      </c>
    </row>
    <row s="1852" customFormat="1" customHeight="1" ht="33.75">
      <c r="A191" s="1637"/>
      <c r="B191" s="2399" t="s">
        <v>1094</v>
      </c>
      <c r="C191" s="2400" t="s">
        <v>688</v>
      </c>
      <c r="D191" s="691" t="str">
        <f>B191&amp;".1"</f>
        <v>4.68.1</v>
      </c>
      <c r="E191" s="1669" t="s">
        <v>946</v>
      </c>
      <c r="F191" s="2265" t="s">
        <v>305</v>
      </c>
      <c r="G191" s="2355" t="s">
        <v>22</v>
      </c>
      <c r="H191" s="820" t="s">
        <v>22</v>
      </c>
      <c r="I191" s="2355" t="s">
        <v>1095</v>
      </c>
      <c r="J191" s="820" t="s">
        <v>22</v>
      </c>
      <c r="K191" s="1527" t="s">
        <v>947</v>
      </c>
      <c r="L191" s="1637"/>
      <c r="M191" s="1637"/>
      <c r="N191" s="1637"/>
      <c r="O191" s="1637"/>
      <c r="P191" s="1637"/>
      <c r="Q191" s="1637"/>
      <c r="R191" s="1637"/>
      <c r="S191" s="1637"/>
      <c r="T191" s="1637"/>
      <c r="U191" s="677"/>
      <c r="V191" s="1637">
        <v>0</v>
      </c>
    </row>
    <row s="1852" customFormat="1" customHeight="1" ht="15">
      <c r="A192" s="1634"/>
      <c r="B192" s="2399"/>
      <c r="C192" s="2400"/>
      <c r="D192" s="691" t="str">
        <f>B191&amp;".2"</f>
        <v>4.68.2</v>
      </c>
      <c r="E192" s="1669" t="s">
        <v>948</v>
      </c>
      <c r="F192" s="2265" t="s">
        <v>305</v>
      </c>
      <c r="G192" s="1740" t="s">
        <v>22</v>
      </c>
      <c r="H192" s="820" t="s">
        <v>22</v>
      </c>
      <c r="I192" s="1740">
        <v>45498</v>
      </c>
      <c r="J192" s="820" t="s">
        <v>22</v>
      </c>
      <c r="K192" s="1527" t="s">
        <v>949</v>
      </c>
      <c r="L192" s="1637"/>
      <c r="M192" s="1637"/>
      <c r="N192" s="1637"/>
      <c r="O192" s="1637"/>
      <c r="P192" s="1637"/>
      <c r="Q192" s="1637"/>
      <c r="R192" s="1637"/>
      <c r="S192" s="1637"/>
      <c r="T192" s="1637"/>
      <c r="U192" s="677"/>
      <c r="V192" s="1637">
        <v>0</v>
      </c>
    </row>
    <row s="1852" customFormat="1" customHeight="1" ht="33.75">
      <c r="A193" s="1637"/>
      <c r="B193" s="2399" t="s">
        <v>1096</v>
      </c>
      <c r="C193" s="2400" t="s">
        <v>688</v>
      </c>
      <c r="D193" s="691" t="str">
        <f>B193&amp;".1"</f>
        <v>4.69.1</v>
      </c>
      <c r="E193" s="1669" t="s">
        <v>946</v>
      </c>
      <c r="F193" s="2265" t="s">
        <v>305</v>
      </c>
      <c r="G193" s="2355" t="s">
        <v>22</v>
      </c>
      <c r="H193" s="820" t="s">
        <v>22</v>
      </c>
      <c r="I193" s="2355" t="s">
        <v>1097</v>
      </c>
      <c r="J193" s="820" t="s">
        <v>22</v>
      </c>
      <c r="K193" s="1527" t="s">
        <v>947</v>
      </c>
      <c r="L193" s="1637"/>
      <c r="M193" s="1637"/>
      <c r="N193" s="1637"/>
      <c r="O193" s="1637"/>
      <c r="P193" s="1637"/>
      <c r="Q193" s="1637"/>
      <c r="R193" s="1637"/>
      <c r="S193" s="1637"/>
      <c r="T193" s="1637"/>
      <c r="U193" s="677"/>
      <c r="V193" s="1637">
        <v>0</v>
      </c>
    </row>
    <row s="1852" customFormat="1" customHeight="1" ht="15">
      <c r="A194" s="1634"/>
      <c r="B194" s="2399"/>
      <c r="C194" s="2400"/>
      <c r="D194" s="691" t="str">
        <f>B193&amp;".2"</f>
        <v>4.69.2</v>
      </c>
      <c r="E194" s="1669" t="s">
        <v>948</v>
      </c>
      <c r="F194" s="2265" t="s">
        <v>305</v>
      </c>
      <c r="G194" s="1740" t="s">
        <v>22</v>
      </c>
      <c r="H194" s="820" t="s">
        <v>22</v>
      </c>
      <c r="I194" s="1740">
        <v>45498</v>
      </c>
      <c r="J194" s="820" t="s">
        <v>22</v>
      </c>
      <c r="K194" s="1527" t="s">
        <v>949</v>
      </c>
      <c r="L194" s="1637"/>
      <c r="M194" s="1637"/>
      <c r="N194" s="1637"/>
      <c r="O194" s="1637"/>
      <c r="P194" s="1637"/>
      <c r="Q194" s="1637"/>
      <c r="R194" s="1637"/>
      <c r="S194" s="1637"/>
      <c r="T194" s="1637"/>
      <c r="U194" s="677"/>
      <c r="V194" s="1637">
        <v>0</v>
      </c>
    </row>
    <row s="1852" customFormat="1" customHeight="1" ht="33.75">
      <c r="A195" s="1637"/>
      <c r="B195" s="2399" t="s">
        <v>1098</v>
      </c>
      <c r="C195" s="2400" t="s">
        <v>688</v>
      </c>
      <c r="D195" s="691" t="str">
        <f>B195&amp;".1"</f>
        <v>4.70.1</v>
      </c>
      <c r="E195" s="1669" t="s">
        <v>946</v>
      </c>
      <c r="F195" s="2265" t="s">
        <v>305</v>
      </c>
      <c r="G195" s="2355" t="s">
        <v>22</v>
      </c>
      <c r="H195" s="820" t="s">
        <v>22</v>
      </c>
      <c r="I195" s="2355" t="s">
        <v>1099</v>
      </c>
      <c r="J195" s="820" t="s">
        <v>22</v>
      </c>
      <c r="K195" s="1527" t="s">
        <v>947</v>
      </c>
      <c r="L195" s="1637"/>
      <c r="M195" s="1637"/>
      <c r="N195" s="1637"/>
      <c r="O195" s="1637"/>
      <c r="P195" s="1637"/>
      <c r="Q195" s="1637"/>
      <c r="R195" s="1637"/>
      <c r="S195" s="1637"/>
      <c r="T195" s="1637"/>
      <c r="U195" s="677"/>
      <c r="V195" s="1637">
        <v>0</v>
      </c>
    </row>
    <row s="1852" customFormat="1" customHeight="1" ht="15">
      <c r="A196" s="1634"/>
      <c r="B196" s="2399"/>
      <c r="C196" s="2400"/>
      <c r="D196" s="691" t="str">
        <f>B195&amp;".2"</f>
        <v>4.70.2</v>
      </c>
      <c r="E196" s="1669" t="s">
        <v>948</v>
      </c>
      <c r="F196" s="2265" t="s">
        <v>305</v>
      </c>
      <c r="G196" s="1740" t="s">
        <v>22</v>
      </c>
      <c r="H196" s="820" t="s">
        <v>22</v>
      </c>
      <c r="I196" s="1740">
        <v>45498</v>
      </c>
      <c r="J196" s="820" t="s">
        <v>22</v>
      </c>
      <c r="K196" s="1527" t="s">
        <v>949</v>
      </c>
      <c r="L196" s="1637"/>
      <c r="M196" s="1637"/>
      <c r="N196" s="1637"/>
      <c r="O196" s="1637"/>
      <c r="P196" s="1637"/>
      <c r="Q196" s="1637"/>
      <c r="R196" s="1637"/>
      <c r="S196" s="1637"/>
      <c r="T196" s="1637"/>
      <c r="U196" s="677"/>
      <c r="V196" s="1637">
        <v>0</v>
      </c>
    </row>
    <row s="1852" customFormat="1" customHeight="1" ht="33.75">
      <c r="A197" s="1637"/>
      <c r="B197" s="2399" t="s">
        <v>1100</v>
      </c>
      <c r="C197" s="2400" t="s">
        <v>688</v>
      </c>
      <c r="D197" s="691" t="str">
        <f>B197&amp;".1"</f>
        <v>4.71.1</v>
      </c>
      <c r="E197" s="1669" t="s">
        <v>946</v>
      </c>
      <c r="F197" s="2265" t="s">
        <v>305</v>
      </c>
      <c r="G197" s="2355" t="s">
        <v>22</v>
      </c>
      <c r="H197" s="820" t="s">
        <v>22</v>
      </c>
      <c r="I197" s="2355" t="s">
        <v>1101</v>
      </c>
      <c r="J197" s="820" t="s">
        <v>22</v>
      </c>
      <c r="K197" s="1527" t="s">
        <v>947</v>
      </c>
      <c r="L197" s="1637"/>
      <c r="M197" s="1637"/>
      <c r="N197" s="1637"/>
      <c r="O197" s="1637"/>
      <c r="P197" s="1637"/>
      <c r="Q197" s="1637"/>
      <c r="R197" s="1637"/>
      <c r="S197" s="1637"/>
      <c r="T197" s="1637"/>
      <c r="U197" s="677"/>
      <c r="V197" s="1637">
        <v>0</v>
      </c>
    </row>
    <row s="1852" customFormat="1" customHeight="1" ht="15">
      <c r="A198" s="1634"/>
      <c r="B198" s="2399"/>
      <c r="C198" s="2400"/>
      <c r="D198" s="691" t="str">
        <f>B197&amp;".2"</f>
        <v>4.71.2</v>
      </c>
      <c r="E198" s="1669" t="s">
        <v>948</v>
      </c>
      <c r="F198" s="2265" t="s">
        <v>305</v>
      </c>
      <c r="G198" s="1740" t="s">
        <v>22</v>
      </c>
      <c r="H198" s="820" t="s">
        <v>22</v>
      </c>
      <c r="I198" s="1740">
        <v>45498</v>
      </c>
      <c r="J198" s="820" t="s">
        <v>22</v>
      </c>
      <c r="K198" s="1527" t="s">
        <v>949</v>
      </c>
      <c r="L198" s="1637"/>
      <c r="M198" s="1637"/>
      <c r="N198" s="1637"/>
      <c r="O198" s="1637"/>
      <c r="P198" s="1637"/>
      <c r="Q198" s="1637"/>
      <c r="R198" s="1637"/>
      <c r="S198" s="1637"/>
      <c r="T198" s="1637"/>
      <c r="U198" s="677"/>
      <c r="V198" s="1637">
        <v>0</v>
      </c>
    </row>
    <row s="1852" customFormat="1" customHeight="1" ht="33.75">
      <c r="A199" s="1637"/>
      <c r="B199" s="2399" t="s">
        <v>1102</v>
      </c>
      <c r="C199" s="2400" t="s">
        <v>688</v>
      </c>
      <c r="D199" s="691" t="str">
        <f>B199&amp;".1"</f>
        <v>4.72.1</v>
      </c>
      <c r="E199" s="1669" t="s">
        <v>946</v>
      </c>
      <c r="F199" s="2265" t="s">
        <v>305</v>
      </c>
      <c r="G199" s="2355" t="s">
        <v>22</v>
      </c>
      <c r="H199" s="820" t="s">
        <v>22</v>
      </c>
      <c r="I199" s="2355" t="s">
        <v>1103</v>
      </c>
      <c r="J199" s="820" t="s">
        <v>22</v>
      </c>
      <c r="K199" s="1527" t="s">
        <v>947</v>
      </c>
      <c r="L199" s="1637"/>
      <c r="M199" s="1637"/>
      <c r="N199" s="1637"/>
      <c r="O199" s="1637"/>
      <c r="P199" s="1637"/>
      <c r="Q199" s="1637"/>
      <c r="R199" s="1637"/>
      <c r="S199" s="1637"/>
      <c r="T199" s="1637"/>
      <c r="U199" s="677"/>
      <c r="V199" s="1637">
        <v>0</v>
      </c>
    </row>
    <row s="1852" customFormat="1" customHeight="1" ht="15">
      <c r="A200" s="1634"/>
      <c r="B200" s="2399"/>
      <c r="C200" s="2400"/>
      <c r="D200" s="691" t="str">
        <f>B199&amp;".2"</f>
        <v>4.72.2</v>
      </c>
      <c r="E200" s="1669" t="s">
        <v>948</v>
      </c>
      <c r="F200" s="2265" t="s">
        <v>305</v>
      </c>
      <c r="G200" s="1740" t="s">
        <v>22</v>
      </c>
      <c r="H200" s="820" t="s">
        <v>22</v>
      </c>
      <c r="I200" s="1740">
        <v>45498</v>
      </c>
      <c r="J200" s="820" t="s">
        <v>22</v>
      </c>
      <c r="K200" s="1527" t="s">
        <v>949</v>
      </c>
      <c r="L200" s="1637"/>
      <c r="M200" s="1637"/>
      <c r="N200" s="1637"/>
      <c r="O200" s="1637"/>
      <c r="P200" s="1637"/>
      <c r="Q200" s="1637"/>
      <c r="R200" s="1637"/>
      <c r="S200" s="1637"/>
      <c r="T200" s="1637"/>
      <c r="U200" s="677"/>
      <c r="V200" s="1637">
        <v>0</v>
      </c>
    </row>
    <row s="1852" customFormat="1" customHeight="1" ht="33.75">
      <c r="A201" s="1637"/>
      <c r="B201" s="2399" t="s">
        <v>1104</v>
      </c>
      <c r="C201" s="2400" t="s">
        <v>688</v>
      </c>
      <c r="D201" s="691" t="str">
        <f>B201&amp;".1"</f>
        <v>4.73.1</v>
      </c>
      <c r="E201" s="1669" t="s">
        <v>946</v>
      </c>
      <c r="F201" s="2265" t="s">
        <v>305</v>
      </c>
      <c r="G201" s="2355" t="s">
        <v>22</v>
      </c>
      <c r="H201" s="820" t="s">
        <v>22</v>
      </c>
      <c r="I201" s="2355" t="s">
        <v>1105</v>
      </c>
      <c r="J201" s="820" t="s">
        <v>22</v>
      </c>
      <c r="K201" s="1527" t="s">
        <v>947</v>
      </c>
      <c r="L201" s="1637"/>
      <c r="M201" s="1637"/>
      <c r="N201" s="1637"/>
      <c r="O201" s="1637"/>
      <c r="P201" s="1637"/>
      <c r="Q201" s="1637"/>
      <c r="R201" s="1637"/>
      <c r="S201" s="1637"/>
      <c r="T201" s="1637"/>
      <c r="U201" s="677"/>
      <c r="V201" s="1637">
        <v>0</v>
      </c>
    </row>
    <row s="1852" customFormat="1" customHeight="1" ht="15">
      <c r="A202" s="1634"/>
      <c r="B202" s="2399"/>
      <c r="C202" s="2400"/>
      <c r="D202" s="691" t="str">
        <f>B201&amp;".2"</f>
        <v>4.73.2</v>
      </c>
      <c r="E202" s="1669" t="s">
        <v>948</v>
      </c>
      <c r="F202" s="2265" t="s">
        <v>305</v>
      </c>
      <c r="G202" s="1740" t="s">
        <v>22</v>
      </c>
      <c r="H202" s="820" t="s">
        <v>22</v>
      </c>
      <c r="I202" s="1740">
        <v>45498</v>
      </c>
      <c r="J202" s="820" t="s">
        <v>22</v>
      </c>
      <c r="K202" s="1527" t="s">
        <v>949</v>
      </c>
      <c r="L202" s="1637"/>
      <c r="M202" s="1637"/>
      <c r="N202" s="1637"/>
      <c r="O202" s="1637"/>
      <c r="P202" s="1637"/>
      <c r="Q202" s="1637"/>
      <c r="R202" s="1637"/>
      <c r="S202" s="1637"/>
      <c r="T202" s="1637"/>
      <c r="U202" s="677"/>
      <c r="V202" s="1637">
        <v>0</v>
      </c>
    </row>
    <row s="1852" customFormat="1" customHeight="1" ht="33.75">
      <c r="A203" s="1637"/>
      <c r="B203" s="2399" t="s">
        <v>1106</v>
      </c>
      <c r="C203" s="2400" t="s">
        <v>688</v>
      </c>
      <c r="D203" s="691" t="str">
        <f>B203&amp;".1"</f>
        <v>4.74.1</v>
      </c>
      <c r="E203" s="1669" t="s">
        <v>946</v>
      </c>
      <c r="F203" s="2265" t="s">
        <v>305</v>
      </c>
      <c r="G203" s="2355" t="s">
        <v>22</v>
      </c>
      <c r="H203" s="820" t="s">
        <v>22</v>
      </c>
      <c r="I203" s="2355" t="s">
        <v>1107</v>
      </c>
      <c r="J203" s="820" t="s">
        <v>22</v>
      </c>
      <c r="K203" s="1527" t="s">
        <v>947</v>
      </c>
      <c r="L203" s="1637"/>
      <c r="M203" s="1637"/>
      <c r="N203" s="1637"/>
      <c r="O203" s="1637"/>
      <c r="P203" s="1637"/>
      <c r="Q203" s="1637"/>
      <c r="R203" s="1637"/>
      <c r="S203" s="1637"/>
      <c r="T203" s="1637"/>
      <c r="U203" s="677"/>
      <c r="V203" s="1637">
        <v>0</v>
      </c>
    </row>
    <row s="1852" customFormat="1" customHeight="1" ht="15">
      <c r="A204" s="1634"/>
      <c r="B204" s="2399"/>
      <c r="C204" s="2400"/>
      <c r="D204" s="691" t="str">
        <f>B203&amp;".2"</f>
        <v>4.74.2</v>
      </c>
      <c r="E204" s="1669" t="s">
        <v>948</v>
      </c>
      <c r="F204" s="2265" t="s">
        <v>305</v>
      </c>
      <c r="G204" s="1740" t="s">
        <v>22</v>
      </c>
      <c r="H204" s="820" t="s">
        <v>22</v>
      </c>
      <c r="I204" s="1740">
        <v>45498</v>
      </c>
      <c r="J204" s="820" t="s">
        <v>22</v>
      </c>
      <c r="K204" s="1527" t="s">
        <v>949</v>
      </c>
      <c r="L204" s="1637"/>
      <c r="M204" s="1637"/>
      <c r="N204" s="1637"/>
      <c r="O204" s="1637"/>
      <c r="P204" s="1637"/>
      <c r="Q204" s="1637"/>
      <c r="R204" s="1637"/>
      <c r="S204" s="1637"/>
      <c r="T204" s="1637"/>
      <c r="U204" s="677"/>
      <c r="V204" s="1637">
        <v>0</v>
      </c>
    </row>
    <row s="1852" customFormat="1" customHeight="1" ht="33.75">
      <c r="A205" s="1637"/>
      <c r="B205" s="2399" t="s">
        <v>1108</v>
      </c>
      <c r="C205" s="2400" t="s">
        <v>688</v>
      </c>
      <c r="D205" s="691" t="str">
        <f>B205&amp;".1"</f>
        <v>4.75.1</v>
      </c>
      <c r="E205" s="1669" t="s">
        <v>946</v>
      </c>
      <c r="F205" s="2265" t="s">
        <v>305</v>
      </c>
      <c r="G205" s="2355" t="s">
        <v>22</v>
      </c>
      <c r="H205" s="820" t="s">
        <v>22</v>
      </c>
      <c r="I205" s="2355" t="s">
        <v>1109</v>
      </c>
      <c r="J205" s="820" t="s">
        <v>22</v>
      </c>
      <c r="K205" s="1527" t="s">
        <v>947</v>
      </c>
      <c r="L205" s="1637"/>
      <c r="M205" s="1637"/>
      <c r="N205" s="1637"/>
      <c r="O205" s="1637"/>
      <c r="P205" s="1637"/>
      <c r="Q205" s="1637"/>
      <c r="R205" s="1637"/>
      <c r="S205" s="1637"/>
      <c r="T205" s="1637"/>
      <c r="U205" s="677"/>
      <c r="V205" s="1637">
        <v>0</v>
      </c>
    </row>
    <row s="1852" customFormat="1" customHeight="1" ht="15">
      <c r="A206" s="1634"/>
      <c r="B206" s="2399"/>
      <c r="C206" s="2400"/>
      <c r="D206" s="691" t="str">
        <f>B205&amp;".2"</f>
        <v>4.75.2</v>
      </c>
      <c r="E206" s="1669" t="s">
        <v>948</v>
      </c>
      <c r="F206" s="2265" t="s">
        <v>305</v>
      </c>
      <c r="G206" s="1740" t="s">
        <v>22</v>
      </c>
      <c r="H206" s="820" t="s">
        <v>22</v>
      </c>
      <c r="I206" s="1740">
        <v>45498</v>
      </c>
      <c r="J206" s="820" t="s">
        <v>22</v>
      </c>
      <c r="K206" s="1527" t="s">
        <v>949</v>
      </c>
      <c r="L206" s="1637"/>
      <c r="M206" s="1637"/>
      <c r="N206" s="1637"/>
      <c r="O206" s="1637"/>
      <c r="P206" s="1637"/>
      <c r="Q206" s="1637"/>
      <c r="R206" s="1637"/>
      <c r="S206" s="1637"/>
      <c r="T206" s="1637"/>
      <c r="U206" s="677"/>
      <c r="V206" s="1637">
        <v>0</v>
      </c>
    </row>
    <row s="1852" customFormat="1" customHeight="1" ht="33.75">
      <c r="A207" s="1637"/>
      <c r="B207" s="2399" t="s">
        <v>1110</v>
      </c>
      <c r="C207" s="2400" t="s">
        <v>688</v>
      </c>
      <c r="D207" s="691" t="str">
        <f>B207&amp;".1"</f>
        <v>4.76.1</v>
      </c>
      <c r="E207" s="1669" t="s">
        <v>946</v>
      </c>
      <c r="F207" s="2265" t="s">
        <v>305</v>
      </c>
      <c r="G207" s="2355" t="s">
        <v>22</v>
      </c>
      <c r="H207" s="820" t="s">
        <v>22</v>
      </c>
      <c r="I207" s="2355" t="s">
        <v>1111</v>
      </c>
      <c r="J207" s="820" t="s">
        <v>22</v>
      </c>
      <c r="K207" s="1527" t="s">
        <v>947</v>
      </c>
      <c r="L207" s="1637"/>
      <c r="M207" s="1637"/>
      <c r="N207" s="1637"/>
      <c r="O207" s="1637"/>
      <c r="P207" s="1637"/>
      <c r="Q207" s="1637"/>
      <c r="R207" s="1637"/>
      <c r="S207" s="1637"/>
      <c r="T207" s="1637"/>
      <c r="U207" s="677"/>
      <c r="V207" s="1637">
        <v>0</v>
      </c>
    </row>
    <row s="1852" customFormat="1" customHeight="1" ht="15">
      <c r="A208" s="1634"/>
      <c r="B208" s="2399"/>
      <c r="C208" s="2400"/>
      <c r="D208" s="691" t="str">
        <f>B207&amp;".2"</f>
        <v>4.76.2</v>
      </c>
      <c r="E208" s="1669" t="s">
        <v>948</v>
      </c>
      <c r="F208" s="2265" t="s">
        <v>305</v>
      </c>
      <c r="G208" s="1740" t="s">
        <v>22</v>
      </c>
      <c r="H208" s="820" t="s">
        <v>22</v>
      </c>
      <c r="I208" s="1740">
        <v>45498</v>
      </c>
      <c r="J208" s="820" t="s">
        <v>22</v>
      </c>
      <c r="K208" s="1527" t="s">
        <v>949</v>
      </c>
      <c r="L208" s="1637"/>
      <c r="M208" s="1637"/>
      <c r="N208" s="1637"/>
      <c r="O208" s="1637"/>
      <c r="P208" s="1637"/>
      <c r="Q208" s="1637"/>
      <c r="R208" s="1637"/>
      <c r="S208" s="1637"/>
      <c r="T208" s="1637"/>
      <c r="U208" s="677"/>
      <c r="V208" s="1637">
        <v>0</v>
      </c>
    </row>
    <row s="1852" customFormat="1" customHeight="1" ht="33.75">
      <c r="A209" s="1637"/>
      <c r="B209" s="2399" t="s">
        <v>1112</v>
      </c>
      <c r="C209" s="2400" t="s">
        <v>688</v>
      </c>
      <c r="D209" s="691" t="str">
        <f>B209&amp;".1"</f>
        <v>4.77.1</v>
      </c>
      <c r="E209" s="1669" t="s">
        <v>946</v>
      </c>
      <c r="F209" s="2265" t="s">
        <v>305</v>
      </c>
      <c r="G209" s="2355" t="s">
        <v>22</v>
      </c>
      <c r="H209" s="820" t="s">
        <v>22</v>
      </c>
      <c r="I209" s="2355" t="s">
        <v>1113</v>
      </c>
      <c r="J209" s="820" t="s">
        <v>22</v>
      </c>
      <c r="K209" s="1527" t="s">
        <v>947</v>
      </c>
      <c r="L209" s="1637"/>
      <c r="M209" s="1637"/>
      <c r="N209" s="1637"/>
      <c r="O209" s="1637"/>
      <c r="P209" s="1637"/>
      <c r="Q209" s="1637"/>
      <c r="R209" s="1637"/>
      <c r="S209" s="1637"/>
      <c r="T209" s="1637"/>
      <c r="U209" s="677"/>
      <c r="V209" s="1637">
        <v>0</v>
      </c>
    </row>
    <row s="1852" customFormat="1" customHeight="1" ht="15">
      <c r="A210" s="1634"/>
      <c r="B210" s="2399"/>
      <c r="C210" s="2400"/>
      <c r="D210" s="691" t="str">
        <f>B209&amp;".2"</f>
        <v>4.77.2</v>
      </c>
      <c r="E210" s="1669" t="s">
        <v>948</v>
      </c>
      <c r="F210" s="2265" t="s">
        <v>305</v>
      </c>
      <c r="G210" s="1740" t="s">
        <v>22</v>
      </c>
      <c r="H210" s="820" t="s">
        <v>22</v>
      </c>
      <c r="I210" s="1740">
        <v>45498</v>
      </c>
      <c r="J210" s="820" t="s">
        <v>22</v>
      </c>
      <c r="K210" s="1527" t="s">
        <v>949</v>
      </c>
      <c r="L210" s="1637"/>
      <c r="M210" s="1637"/>
      <c r="N210" s="1637"/>
      <c r="O210" s="1637"/>
      <c r="P210" s="1637"/>
      <c r="Q210" s="1637"/>
      <c r="R210" s="1637"/>
      <c r="S210" s="1637"/>
      <c r="T210" s="1637"/>
      <c r="U210" s="677"/>
      <c r="V210" s="1637">
        <v>0</v>
      </c>
    </row>
    <row s="1852" customFormat="1" customHeight="1" ht="33.75">
      <c r="A211" s="1637"/>
      <c r="B211" s="2399" t="s">
        <v>1114</v>
      </c>
      <c r="C211" s="2400" t="s">
        <v>688</v>
      </c>
      <c r="D211" s="691" t="str">
        <f>B211&amp;".1"</f>
        <v>4.78.1</v>
      </c>
      <c r="E211" s="1669" t="s">
        <v>946</v>
      </c>
      <c r="F211" s="2265" t="s">
        <v>305</v>
      </c>
      <c r="G211" s="2355" t="s">
        <v>22</v>
      </c>
      <c r="H211" s="820" t="s">
        <v>22</v>
      </c>
      <c r="I211" s="2355" t="s">
        <v>1115</v>
      </c>
      <c r="J211" s="820" t="s">
        <v>22</v>
      </c>
      <c r="K211" s="1527" t="s">
        <v>947</v>
      </c>
      <c r="L211" s="1637"/>
      <c r="M211" s="1637"/>
      <c r="N211" s="1637"/>
      <c r="O211" s="1637"/>
      <c r="P211" s="1637"/>
      <c r="Q211" s="1637"/>
      <c r="R211" s="1637"/>
      <c r="S211" s="1637"/>
      <c r="T211" s="1637"/>
      <c r="U211" s="677"/>
      <c r="V211" s="1637">
        <v>0</v>
      </c>
    </row>
    <row s="1852" customFormat="1" customHeight="1" ht="15">
      <c r="A212" s="1634"/>
      <c r="B212" s="2399"/>
      <c r="C212" s="2400"/>
      <c r="D212" s="691" t="str">
        <f>B211&amp;".2"</f>
        <v>4.78.2</v>
      </c>
      <c r="E212" s="1669" t="s">
        <v>948</v>
      </c>
      <c r="F212" s="2265" t="s">
        <v>305</v>
      </c>
      <c r="G212" s="1740" t="s">
        <v>22</v>
      </c>
      <c r="H212" s="820" t="s">
        <v>22</v>
      </c>
      <c r="I212" s="1740">
        <v>45498</v>
      </c>
      <c r="J212" s="820" t="s">
        <v>22</v>
      </c>
      <c r="K212" s="1527" t="s">
        <v>949</v>
      </c>
      <c r="L212" s="1637"/>
      <c r="M212" s="1637"/>
      <c r="N212" s="1637"/>
      <c r="O212" s="1637"/>
      <c r="P212" s="1637"/>
      <c r="Q212" s="1637"/>
      <c r="R212" s="1637"/>
      <c r="S212" s="1637"/>
      <c r="T212" s="1637"/>
      <c r="U212" s="677"/>
      <c r="V212" s="1637">
        <v>0</v>
      </c>
    </row>
    <row s="1852" customFormat="1" customHeight="1" ht="33.75">
      <c r="A213" s="1637"/>
      <c r="B213" s="2399" t="s">
        <v>1116</v>
      </c>
      <c r="C213" s="2400" t="s">
        <v>688</v>
      </c>
      <c r="D213" s="691" t="str">
        <f>B213&amp;".1"</f>
        <v>4.79.1</v>
      </c>
      <c r="E213" s="1669" t="s">
        <v>946</v>
      </c>
      <c r="F213" s="2265" t="s">
        <v>305</v>
      </c>
      <c r="G213" s="2355" t="s">
        <v>22</v>
      </c>
      <c r="H213" s="820" t="s">
        <v>22</v>
      </c>
      <c r="I213" s="2355" t="s">
        <v>1117</v>
      </c>
      <c r="J213" s="820" t="s">
        <v>22</v>
      </c>
      <c r="K213" s="1527" t="s">
        <v>947</v>
      </c>
      <c r="L213" s="1637"/>
      <c r="M213" s="1637"/>
      <c r="N213" s="1637"/>
      <c r="O213" s="1637"/>
      <c r="P213" s="1637"/>
      <c r="Q213" s="1637"/>
      <c r="R213" s="1637"/>
      <c r="S213" s="1637"/>
      <c r="T213" s="1637"/>
      <c r="U213" s="677"/>
      <c r="V213" s="1637">
        <v>0</v>
      </c>
    </row>
    <row s="1852" customFormat="1" customHeight="1" ht="15">
      <c r="A214" s="1634"/>
      <c r="B214" s="2399"/>
      <c r="C214" s="2400"/>
      <c r="D214" s="691" t="str">
        <f>B213&amp;".2"</f>
        <v>4.79.2</v>
      </c>
      <c r="E214" s="1669" t="s">
        <v>948</v>
      </c>
      <c r="F214" s="2265" t="s">
        <v>305</v>
      </c>
      <c r="G214" s="1740" t="s">
        <v>22</v>
      </c>
      <c r="H214" s="820" t="s">
        <v>22</v>
      </c>
      <c r="I214" s="1740">
        <v>45498</v>
      </c>
      <c r="J214" s="820" t="s">
        <v>22</v>
      </c>
      <c r="K214" s="1527" t="s">
        <v>949</v>
      </c>
      <c r="L214" s="1637"/>
      <c r="M214" s="1637"/>
      <c r="N214" s="1637"/>
      <c r="O214" s="1637"/>
      <c r="P214" s="1637"/>
      <c r="Q214" s="1637"/>
      <c r="R214" s="1637"/>
      <c r="S214" s="1637"/>
      <c r="T214" s="1637"/>
      <c r="U214" s="677"/>
      <c r="V214" s="1637">
        <v>0</v>
      </c>
    </row>
    <row s="1852" customFormat="1" customHeight="1" ht="33.75">
      <c r="A215" s="1637"/>
      <c r="B215" s="2399" t="s">
        <v>1118</v>
      </c>
      <c r="C215" s="2400" t="s">
        <v>688</v>
      </c>
      <c r="D215" s="691" t="str">
        <f>B215&amp;".1"</f>
        <v>4.80.1</v>
      </c>
      <c r="E215" s="1669" t="s">
        <v>946</v>
      </c>
      <c r="F215" s="2265" t="s">
        <v>305</v>
      </c>
      <c r="G215" s="2355" t="s">
        <v>22</v>
      </c>
      <c r="H215" s="820" t="s">
        <v>22</v>
      </c>
      <c r="I215" s="2355" t="s">
        <v>1119</v>
      </c>
      <c r="J215" s="820" t="s">
        <v>22</v>
      </c>
      <c r="K215" s="1527" t="s">
        <v>947</v>
      </c>
      <c r="L215" s="1637"/>
      <c r="M215" s="1637"/>
      <c r="N215" s="1637"/>
      <c r="O215" s="1637"/>
      <c r="P215" s="1637"/>
      <c r="Q215" s="1637"/>
      <c r="R215" s="1637"/>
      <c r="S215" s="1637"/>
      <c r="T215" s="1637"/>
      <c r="U215" s="677"/>
      <c r="V215" s="1637">
        <v>0</v>
      </c>
    </row>
    <row s="1852" customFormat="1" customHeight="1" ht="15">
      <c r="A216" s="1634"/>
      <c r="B216" s="2399"/>
      <c r="C216" s="2400"/>
      <c r="D216" s="691" t="str">
        <f>B215&amp;".2"</f>
        <v>4.80.2</v>
      </c>
      <c r="E216" s="1669" t="s">
        <v>948</v>
      </c>
      <c r="F216" s="2265" t="s">
        <v>305</v>
      </c>
      <c r="G216" s="1740" t="s">
        <v>22</v>
      </c>
      <c r="H216" s="820" t="s">
        <v>22</v>
      </c>
      <c r="I216" s="1740">
        <v>45498</v>
      </c>
      <c r="J216" s="820" t="s">
        <v>22</v>
      </c>
      <c r="K216" s="1527" t="s">
        <v>949</v>
      </c>
      <c r="L216" s="1637"/>
      <c r="M216" s="1637"/>
      <c r="N216" s="1637"/>
      <c r="O216" s="1637"/>
      <c r="P216" s="1637"/>
      <c r="Q216" s="1637"/>
      <c r="R216" s="1637"/>
      <c r="S216" s="1637"/>
      <c r="T216" s="1637"/>
      <c r="U216" s="677"/>
      <c r="V216" s="1637">
        <v>0</v>
      </c>
    </row>
    <row s="1852" customFormat="1" customHeight="1" ht="33.75">
      <c r="A217" s="1637"/>
      <c r="B217" s="2399" t="s">
        <v>1120</v>
      </c>
      <c r="C217" s="2400" t="s">
        <v>688</v>
      </c>
      <c r="D217" s="691" t="str">
        <f>B217&amp;".1"</f>
        <v>4.81.1</v>
      </c>
      <c r="E217" s="1669" t="s">
        <v>946</v>
      </c>
      <c r="F217" s="2265" t="s">
        <v>305</v>
      </c>
      <c r="G217" s="2355" t="s">
        <v>22</v>
      </c>
      <c r="H217" s="820" t="s">
        <v>22</v>
      </c>
      <c r="I217" s="2355" t="s">
        <v>1121</v>
      </c>
      <c r="J217" s="820" t="s">
        <v>22</v>
      </c>
      <c r="K217" s="1527" t="s">
        <v>947</v>
      </c>
      <c r="L217" s="1637"/>
      <c r="M217" s="1637"/>
      <c r="N217" s="1637"/>
      <c r="O217" s="1637"/>
      <c r="P217" s="1637"/>
      <c r="Q217" s="1637"/>
      <c r="R217" s="1637"/>
      <c r="S217" s="1637"/>
      <c r="T217" s="1637"/>
      <c r="U217" s="677"/>
      <c r="V217" s="1637">
        <v>0</v>
      </c>
    </row>
    <row s="1852" customFormat="1" customHeight="1" ht="15">
      <c r="A218" s="1634"/>
      <c r="B218" s="2399"/>
      <c r="C218" s="2400"/>
      <c r="D218" s="691" t="str">
        <f>B217&amp;".2"</f>
        <v>4.81.2</v>
      </c>
      <c r="E218" s="1669" t="s">
        <v>948</v>
      </c>
      <c r="F218" s="2265" t="s">
        <v>305</v>
      </c>
      <c r="G218" s="1740" t="s">
        <v>22</v>
      </c>
      <c r="H218" s="820" t="s">
        <v>22</v>
      </c>
      <c r="I218" s="1740">
        <v>45498</v>
      </c>
      <c r="J218" s="820" t="s">
        <v>22</v>
      </c>
      <c r="K218" s="1527" t="s">
        <v>949</v>
      </c>
      <c r="L218" s="1637"/>
      <c r="M218" s="1637"/>
      <c r="N218" s="1637"/>
      <c r="O218" s="1637"/>
      <c r="P218" s="1637"/>
      <c r="Q218" s="1637"/>
      <c r="R218" s="1637"/>
      <c r="S218" s="1637"/>
      <c r="T218" s="1637"/>
      <c r="U218" s="677"/>
      <c r="V218" s="1637">
        <v>0</v>
      </c>
    </row>
    <row s="1852" customFormat="1" customHeight="1" ht="33.75">
      <c r="A219" s="1637"/>
      <c r="B219" s="2399" t="s">
        <v>1122</v>
      </c>
      <c r="C219" s="2400" t="s">
        <v>688</v>
      </c>
      <c r="D219" s="691" t="str">
        <f>B219&amp;".1"</f>
        <v>4.82.1</v>
      </c>
      <c r="E219" s="1669" t="s">
        <v>946</v>
      </c>
      <c r="F219" s="2265" t="s">
        <v>305</v>
      </c>
      <c r="G219" s="2355" t="s">
        <v>22</v>
      </c>
      <c r="H219" s="820" t="s">
        <v>22</v>
      </c>
      <c r="I219" s="2355" t="s">
        <v>1123</v>
      </c>
      <c r="J219" s="820" t="s">
        <v>22</v>
      </c>
      <c r="K219" s="1527" t="s">
        <v>947</v>
      </c>
      <c r="L219" s="1637"/>
      <c r="M219" s="1637"/>
      <c r="N219" s="1637"/>
      <c r="O219" s="1637"/>
      <c r="P219" s="1637"/>
      <c r="Q219" s="1637"/>
      <c r="R219" s="1637"/>
      <c r="S219" s="1637"/>
      <c r="T219" s="1637"/>
      <c r="U219" s="677"/>
      <c r="V219" s="1637">
        <v>0</v>
      </c>
    </row>
    <row s="1852" customFormat="1" customHeight="1" ht="15">
      <c r="A220" s="1634"/>
      <c r="B220" s="2399"/>
      <c r="C220" s="2400"/>
      <c r="D220" s="691" t="str">
        <f>B219&amp;".2"</f>
        <v>4.82.2</v>
      </c>
      <c r="E220" s="1669" t="s">
        <v>948</v>
      </c>
      <c r="F220" s="2265" t="s">
        <v>305</v>
      </c>
      <c r="G220" s="1740" t="s">
        <v>22</v>
      </c>
      <c r="H220" s="820" t="s">
        <v>22</v>
      </c>
      <c r="I220" s="1740">
        <v>45498</v>
      </c>
      <c r="J220" s="820" t="s">
        <v>22</v>
      </c>
      <c r="K220" s="1527" t="s">
        <v>949</v>
      </c>
      <c r="L220" s="1637"/>
      <c r="M220" s="1637"/>
      <c r="N220" s="1637"/>
      <c r="O220" s="1637"/>
      <c r="P220" s="1637"/>
      <c r="Q220" s="1637"/>
      <c r="R220" s="1637"/>
      <c r="S220" s="1637"/>
      <c r="T220" s="1637"/>
      <c r="U220" s="677"/>
      <c r="V220" s="1637">
        <v>0</v>
      </c>
    </row>
    <row s="1852" customFormat="1" customHeight="1" ht="33.75">
      <c r="A221" s="1637"/>
      <c r="B221" s="2399" t="s">
        <v>1124</v>
      </c>
      <c r="C221" s="2400" t="s">
        <v>688</v>
      </c>
      <c r="D221" s="691" t="str">
        <f>B221&amp;".1"</f>
        <v>4.83.1</v>
      </c>
      <c r="E221" s="1669" t="s">
        <v>946</v>
      </c>
      <c r="F221" s="2265" t="s">
        <v>305</v>
      </c>
      <c r="G221" s="2355" t="s">
        <v>22</v>
      </c>
      <c r="H221" s="820" t="s">
        <v>22</v>
      </c>
      <c r="I221" s="2355" t="s">
        <v>1125</v>
      </c>
      <c r="J221" s="820" t="s">
        <v>22</v>
      </c>
      <c r="K221" s="1527" t="s">
        <v>947</v>
      </c>
      <c r="L221" s="1637"/>
      <c r="M221" s="1637"/>
      <c r="N221" s="1637"/>
      <c r="O221" s="1637"/>
      <c r="P221" s="1637"/>
      <c r="Q221" s="1637"/>
      <c r="R221" s="1637"/>
      <c r="S221" s="1637"/>
      <c r="T221" s="1637"/>
      <c r="U221" s="677"/>
      <c r="V221" s="1637">
        <v>0</v>
      </c>
    </row>
    <row s="1852" customFormat="1" customHeight="1" ht="15">
      <c r="A222" s="1634"/>
      <c r="B222" s="2399"/>
      <c r="C222" s="2400"/>
      <c r="D222" s="691" t="str">
        <f>B221&amp;".2"</f>
        <v>4.83.2</v>
      </c>
      <c r="E222" s="1669" t="s">
        <v>948</v>
      </c>
      <c r="F222" s="2265" t="s">
        <v>305</v>
      </c>
      <c r="G222" s="1740" t="s">
        <v>22</v>
      </c>
      <c r="H222" s="820" t="s">
        <v>22</v>
      </c>
      <c r="I222" s="1740">
        <v>45498</v>
      </c>
      <c r="J222" s="820" t="s">
        <v>22</v>
      </c>
      <c r="K222" s="1527" t="s">
        <v>949</v>
      </c>
      <c r="L222" s="1637"/>
      <c r="M222" s="1637"/>
      <c r="N222" s="1637"/>
      <c r="O222" s="1637"/>
      <c r="P222" s="1637"/>
      <c r="Q222" s="1637"/>
      <c r="R222" s="1637"/>
      <c r="S222" s="1637"/>
      <c r="T222" s="1637"/>
      <c r="U222" s="677"/>
      <c r="V222" s="1637">
        <v>0</v>
      </c>
    </row>
    <row s="1852" customFormat="1" customHeight="1" ht="33.75">
      <c r="A223" s="1637"/>
      <c r="B223" s="2399" t="s">
        <v>1126</v>
      </c>
      <c r="C223" s="2400" t="s">
        <v>688</v>
      </c>
      <c r="D223" s="691" t="str">
        <f>B223&amp;".1"</f>
        <v>4.84.1</v>
      </c>
      <c r="E223" s="1669" t="s">
        <v>946</v>
      </c>
      <c r="F223" s="2265" t="s">
        <v>305</v>
      </c>
      <c r="G223" s="2355" t="s">
        <v>22</v>
      </c>
      <c r="H223" s="820" t="s">
        <v>22</v>
      </c>
      <c r="I223" s="2355" t="s">
        <v>1127</v>
      </c>
      <c r="J223" s="820" t="s">
        <v>22</v>
      </c>
      <c r="K223" s="1527" t="s">
        <v>947</v>
      </c>
      <c r="L223" s="1637"/>
      <c r="M223" s="1637"/>
      <c r="N223" s="1637"/>
      <c r="O223" s="1637"/>
      <c r="P223" s="1637"/>
      <c r="Q223" s="1637"/>
      <c r="R223" s="1637"/>
      <c r="S223" s="1637"/>
      <c r="T223" s="1637"/>
      <c r="U223" s="677"/>
      <c r="V223" s="1637">
        <v>0</v>
      </c>
    </row>
    <row s="1852" customFormat="1" customHeight="1" ht="15">
      <c r="A224" s="1634"/>
      <c r="B224" s="2399"/>
      <c r="C224" s="2400"/>
      <c r="D224" s="691" t="str">
        <f>B223&amp;".2"</f>
        <v>4.84.2</v>
      </c>
      <c r="E224" s="1669" t="s">
        <v>948</v>
      </c>
      <c r="F224" s="2265" t="s">
        <v>305</v>
      </c>
      <c r="G224" s="1740" t="s">
        <v>22</v>
      </c>
      <c r="H224" s="820" t="s">
        <v>22</v>
      </c>
      <c r="I224" s="1740">
        <v>45498</v>
      </c>
      <c r="J224" s="820" t="s">
        <v>22</v>
      </c>
      <c r="K224" s="1527" t="s">
        <v>949</v>
      </c>
      <c r="L224" s="1637"/>
      <c r="M224" s="1637"/>
      <c r="N224" s="1637"/>
      <c r="O224" s="1637"/>
      <c r="P224" s="1637"/>
      <c r="Q224" s="1637"/>
      <c r="R224" s="1637"/>
      <c r="S224" s="1637"/>
      <c r="T224" s="1637"/>
      <c r="U224" s="677"/>
      <c r="V224" s="1637">
        <v>0</v>
      </c>
    </row>
    <row s="1852" customFormat="1" customHeight="1" ht="33.75">
      <c r="A225" s="1637"/>
      <c r="B225" s="2399" t="s">
        <v>1128</v>
      </c>
      <c r="C225" s="2400" t="s">
        <v>688</v>
      </c>
      <c r="D225" s="691" t="str">
        <f>B225&amp;".1"</f>
        <v>4.85.1</v>
      </c>
      <c r="E225" s="1669" t="s">
        <v>946</v>
      </c>
      <c r="F225" s="2265" t="s">
        <v>305</v>
      </c>
      <c r="G225" s="2355" t="s">
        <v>22</v>
      </c>
      <c r="H225" s="820" t="s">
        <v>22</v>
      </c>
      <c r="I225" s="2355" t="s">
        <v>1129</v>
      </c>
      <c r="J225" s="820" t="s">
        <v>22</v>
      </c>
      <c r="K225" s="1527" t="s">
        <v>947</v>
      </c>
      <c r="L225" s="1637"/>
      <c r="M225" s="1637"/>
      <c r="N225" s="1637"/>
      <c r="O225" s="1637"/>
      <c r="P225" s="1637"/>
      <c r="Q225" s="1637"/>
      <c r="R225" s="1637"/>
      <c r="S225" s="1637"/>
      <c r="T225" s="1637"/>
      <c r="U225" s="677"/>
      <c r="V225" s="1637">
        <v>0</v>
      </c>
    </row>
    <row s="1852" customFormat="1" customHeight="1" ht="15">
      <c r="A226" s="1634"/>
      <c r="B226" s="2399"/>
      <c r="C226" s="2400"/>
      <c r="D226" s="691" t="str">
        <f>B225&amp;".2"</f>
        <v>4.85.2</v>
      </c>
      <c r="E226" s="1669" t="s">
        <v>948</v>
      </c>
      <c r="F226" s="2265" t="s">
        <v>305</v>
      </c>
      <c r="G226" s="1740" t="s">
        <v>22</v>
      </c>
      <c r="H226" s="820" t="s">
        <v>22</v>
      </c>
      <c r="I226" s="1740">
        <v>45498</v>
      </c>
      <c r="J226" s="820" t="s">
        <v>22</v>
      </c>
      <c r="K226" s="1527" t="s">
        <v>949</v>
      </c>
      <c r="L226" s="1637"/>
      <c r="M226" s="1637"/>
      <c r="N226" s="1637"/>
      <c r="O226" s="1637"/>
      <c r="P226" s="1637"/>
      <c r="Q226" s="1637"/>
      <c r="R226" s="1637"/>
      <c r="S226" s="1637"/>
      <c r="T226" s="1637"/>
      <c r="U226" s="677"/>
      <c r="V226" s="1637">
        <v>0</v>
      </c>
    </row>
    <row s="1852" customFormat="1" customHeight="1" ht="33.75">
      <c r="A227" s="1637"/>
      <c r="B227" s="2399" t="s">
        <v>1130</v>
      </c>
      <c r="C227" s="2400" t="s">
        <v>688</v>
      </c>
      <c r="D227" s="691" t="str">
        <f>B227&amp;".1"</f>
        <v>4.86.1</v>
      </c>
      <c r="E227" s="1669" t="s">
        <v>946</v>
      </c>
      <c r="F227" s="2265" t="s">
        <v>305</v>
      </c>
      <c r="G227" s="2355" t="s">
        <v>22</v>
      </c>
      <c r="H227" s="820" t="s">
        <v>22</v>
      </c>
      <c r="I227" s="2355" t="s">
        <v>1131</v>
      </c>
      <c r="J227" s="820" t="s">
        <v>22</v>
      </c>
      <c r="K227" s="1527" t="s">
        <v>947</v>
      </c>
      <c r="L227" s="1637"/>
      <c r="M227" s="1637"/>
      <c r="N227" s="1637"/>
      <c r="O227" s="1637"/>
      <c r="P227" s="1637"/>
      <c r="Q227" s="1637"/>
      <c r="R227" s="1637"/>
      <c r="S227" s="1637"/>
      <c r="T227" s="1637"/>
      <c r="U227" s="677"/>
      <c r="V227" s="1637">
        <v>0</v>
      </c>
    </row>
    <row s="1852" customFormat="1" customHeight="1" ht="15">
      <c r="A228" s="1634"/>
      <c r="B228" s="2399"/>
      <c r="C228" s="2400"/>
      <c r="D228" s="691" t="str">
        <f>B227&amp;".2"</f>
        <v>4.86.2</v>
      </c>
      <c r="E228" s="1669" t="s">
        <v>948</v>
      </c>
      <c r="F228" s="2265" t="s">
        <v>305</v>
      </c>
      <c r="G228" s="1740" t="s">
        <v>22</v>
      </c>
      <c r="H228" s="820" t="s">
        <v>22</v>
      </c>
      <c r="I228" s="1740">
        <v>45498</v>
      </c>
      <c r="J228" s="820" t="s">
        <v>22</v>
      </c>
      <c r="K228" s="1527" t="s">
        <v>949</v>
      </c>
      <c r="L228" s="1637"/>
      <c r="M228" s="1637"/>
      <c r="N228" s="1637"/>
      <c r="O228" s="1637"/>
      <c r="P228" s="1637"/>
      <c r="Q228" s="1637"/>
      <c r="R228" s="1637"/>
      <c r="S228" s="1637"/>
      <c r="T228" s="1637"/>
      <c r="U228" s="677"/>
      <c r="V228" s="1637">
        <v>0</v>
      </c>
    </row>
    <row s="1852" customFormat="1" customHeight="1" ht="33.75">
      <c r="A229" s="1637"/>
      <c r="B229" s="2399" t="s">
        <v>1132</v>
      </c>
      <c r="C229" s="2400" t="s">
        <v>688</v>
      </c>
      <c r="D229" s="691" t="str">
        <f>B229&amp;".1"</f>
        <v>4.87.1</v>
      </c>
      <c r="E229" s="1669" t="s">
        <v>946</v>
      </c>
      <c r="F229" s="2265" t="s">
        <v>305</v>
      </c>
      <c r="G229" s="2355" t="s">
        <v>22</v>
      </c>
      <c r="H229" s="820" t="s">
        <v>22</v>
      </c>
      <c r="I229" s="2355" t="s">
        <v>1133</v>
      </c>
      <c r="J229" s="820" t="s">
        <v>22</v>
      </c>
      <c r="K229" s="1527" t="s">
        <v>947</v>
      </c>
      <c r="L229" s="1637"/>
      <c r="M229" s="1637"/>
      <c r="N229" s="1637"/>
      <c r="O229" s="1637"/>
      <c r="P229" s="1637"/>
      <c r="Q229" s="1637"/>
      <c r="R229" s="1637"/>
      <c r="S229" s="1637"/>
      <c r="T229" s="1637"/>
      <c r="U229" s="677"/>
      <c r="V229" s="1637">
        <v>0</v>
      </c>
    </row>
    <row s="1852" customFormat="1" customHeight="1" ht="15">
      <c r="A230" s="1634"/>
      <c r="B230" s="2399"/>
      <c r="C230" s="2400"/>
      <c r="D230" s="691" t="str">
        <f>B229&amp;".2"</f>
        <v>4.87.2</v>
      </c>
      <c r="E230" s="1669" t="s">
        <v>948</v>
      </c>
      <c r="F230" s="2265" t="s">
        <v>305</v>
      </c>
      <c r="G230" s="1740" t="s">
        <v>22</v>
      </c>
      <c r="H230" s="820" t="s">
        <v>22</v>
      </c>
      <c r="I230" s="1740">
        <v>45498</v>
      </c>
      <c r="J230" s="820" t="s">
        <v>22</v>
      </c>
      <c r="K230" s="1527" t="s">
        <v>949</v>
      </c>
      <c r="L230" s="1637"/>
      <c r="M230" s="1637"/>
      <c r="N230" s="1637"/>
      <c r="O230" s="1637"/>
      <c r="P230" s="1637"/>
      <c r="Q230" s="1637"/>
      <c r="R230" s="1637"/>
      <c r="S230" s="1637"/>
      <c r="T230" s="1637"/>
      <c r="U230" s="677"/>
      <c r="V230" s="1637">
        <v>0</v>
      </c>
    </row>
    <row s="1852" customFormat="1" customHeight="1" ht="33.75">
      <c r="A231" s="1637"/>
      <c r="B231" s="2399" t="s">
        <v>1134</v>
      </c>
      <c r="C231" s="2400" t="s">
        <v>688</v>
      </c>
      <c r="D231" s="691" t="str">
        <f>B231&amp;".1"</f>
        <v>4.88.1</v>
      </c>
      <c r="E231" s="1669" t="s">
        <v>946</v>
      </c>
      <c r="F231" s="2265" t="s">
        <v>305</v>
      </c>
      <c r="G231" s="2355" t="s">
        <v>22</v>
      </c>
      <c r="H231" s="820" t="s">
        <v>22</v>
      </c>
      <c r="I231" s="2355" t="s">
        <v>1135</v>
      </c>
      <c r="J231" s="820" t="s">
        <v>22</v>
      </c>
      <c r="K231" s="1527" t="s">
        <v>947</v>
      </c>
      <c r="L231" s="1637"/>
      <c r="M231" s="1637"/>
      <c r="N231" s="1637"/>
      <c r="O231" s="1637"/>
      <c r="P231" s="1637"/>
      <c r="Q231" s="1637"/>
      <c r="R231" s="1637"/>
      <c r="S231" s="1637"/>
      <c r="T231" s="1637"/>
      <c r="U231" s="677"/>
      <c r="V231" s="1637">
        <v>0</v>
      </c>
    </row>
    <row s="1852" customFormat="1" customHeight="1" ht="15">
      <c r="A232" s="1634"/>
      <c r="B232" s="2399"/>
      <c r="C232" s="2400"/>
      <c r="D232" s="691" t="str">
        <f>B231&amp;".2"</f>
        <v>4.88.2</v>
      </c>
      <c r="E232" s="1669" t="s">
        <v>948</v>
      </c>
      <c r="F232" s="2265" t="s">
        <v>305</v>
      </c>
      <c r="G232" s="1740" t="s">
        <v>22</v>
      </c>
      <c r="H232" s="820" t="s">
        <v>22</v>
      </c>
      <c r="I232" s="1740">
        <v>45498</v>
      </c>
      <c r="J232" s="820" t="s">
        <v>22</v>
      </c>
      <c r="K232" s="1527" t="s">
        <v>949</v>
      </c>
      <c r="L232" s="1637"/>
      <c r="M232" s="1637"/>
      <c r="N232" s="1637"/>
      <c r="O232" s="1637"/>
      <c r="P232" s="1637"/>
      <c r="Q232" s="1637"/>
      <c r="R232" s="1637"/>
      <c r="S232" s="1637"/>
      <c r="T232" s="1637"/>
      <c r="U232" s="677"/>
      <c r="V232" s="1637">
        <v>0</v>
      </c>
    </row>
    <row s="1852" customFormat="1" customHeight="1" ht="33.75">
      <c r="A233" s="1637"/>
      <c r="B233" s="2399" t="s">
        <v>1136</v>
      </c>
      <c r="C233" s="2400" t="s">
        <v>688</v>
      </c>
      <c r="D233" s="691" t="str">
        <f>B233&amp;".1"</f>
        <v>4.89.1</v>
      </c>
      <c r="E233" s="1669" t="s">
        <v>946</v>
      </c>
      <c r="F233" s="2265" t="s">
        <v>305</v>
      </c>
      <c r="G233" s="2355" t="s">
        <v>22</v>
      </c>
      <c r="H233" s="820" t="s">
        <v>22</v>
      </c>
      <c r="I233" s="2355" t="s">
        <v>1137</v>
      </c>
      <c r="J233" s="820" t="s">
        <v>22</v>
      </c>
      <c r="K233" s="1527" t="s">
        <v>947</v>
      </c>
      <c r="L233" s="1637"/>
      <c r="M233" s="1637"/>
      <c r="N233" s="1637"/>
      <c r="O233" s="1637"/>
      <c r="P233" s="1637"/>
      <c r="Q233" s="1637"/>
      <c r="R233" s="1637"/>
      <c r="S233" s="1637"/>
      <c r="T233" s="1637"/>
      <c r="U233" s="677"/>
      <c r="V233" s="1637">
        <v>0</v>
      </c>
    </row>
    <row s="1852" customFormat="1" customHeight="1" ht="15">
      <c r="A234" s="1634"/>
      <c r="B234" s="2399"/>
      <c r="C234" s="2400"/>
      <c r="D234" s="691" t="str">
        <f>B233&amp;".2"</f>
        <v>4.89.2</v>
      </c>
      <c r="E234" s="1669" t="s">
        <v>948</v>
      </c>
      <c r="F234" s="2265" t="s">
        <v>305</v>
      </c>
      <c r="G234" s="1740" t="s">
        <v>22</v>
      </c>
      <c r="H234" s="820" t="s">
        <v>22</v>
      </c>
      <c r="I234" s="1740">
        <v>45498</v>
      </c>
      <c r="J234" s="820" t="s">
        <v>22</v>
      </c>
      <c r="K234" s="1527" t="s">
        <v>949</v>
      </c>
      <c r="L234" s="1637"/>
      <c r="M234" s="1637"/>
      <c r="N234" s="1637"/>
      <c r="O234" s="1637"/>
      <c r="P234" s="1637"/>
      <c r="Q234" s="1637"/>
      <c r="R234" s="1637"/>
      <c r="S234" s="1637"/>
      <c r="T234" s="1637"/>
      <c r="U234" s="677"/>
      <c r="V234" s="1637">
        <v>0</v>
      </c>
    </row>
    <row s="1852" customFormat="1" customHeight="1" ht="33.75">
      <c r="A235" s="1637"/>
      <c r="B235" s="2399" t="s">
        <v>1138</v>
      </c>
      <c r="C235" s="2400" t="s">
        <v>688</v>
      </c>
      <c r="D235" s="691" t="str">
        <f>B235&amp;".1"</f>
        <v>4.90.1</v>
      </c>
      <c r="E235" s="1669" t="s">
        <v>946</v>
      </c>
      <c r="F235" s="2265" t="s">
        <v>305</v>
      </c>
      <c r="G235" s="2355" t="s">
        <v>22</v>
      </c>
      <c r="H235" s="820" t="s">
        <v>22</v>
      </c>
      <c r="I235" s="2355" t="s">
        <v>1139</v>
      </c>
      <c r="J235" s="820" t="s">
        <v>22</v>
      </c>
      <c r="K235" s="1527" t="s">
        <v>947</v>
      </c>
      <c r="L235" s="1637"/>
      <c r="M235" s="1637"/>
      <c r="N235" s="1637"/>
      <c r="O235" s="1637"/>
      <c r="P235" s="1637"/>
      <c r="Q235" s="1637"/>
      <c r="R235" s="1637"/>
      <c r="S235" s="1637"/>
      <c r="T235" s="1637"/>
      <c r="U235" s="677"/>
      <c r="V235" s="1637">
        <v>0</v>
      </c>
    </row>
    <row s="1852" customFormat="1" customHeight="1" ht="15">
      <c r="A236" s="1634"/>
      <c r="B236" s="2399"/>
      <c r="C236" s="2400"/>
      <c r="D236" s="691" t="str">
        <f>B235&amp;".2"</f>
        <v>4.90.2</v>
      </c>
      <c r="E236" s="1669" t="s">
        <v>948</v>
      </c>
      <c r="F236" s="2265" t="s">
        <v>305</v>
      </c>
      <c r="G236" s="1740" t="s">
        <v>22</v>
      </c>
      <c r="H236" s="820" t="s">
        <v>22</v>
      </c>
      <c r="I236" s="1740">
        <v>45498</v>
      </c>
      <c r="J236" s="820" t="s">
        <v>22</v>
      </c>
      <c r="K236" s="1527" t="s">
        <v>949</v>
      </c>
      <c r="L236" s="1637"/>
      <c r="M236" s="1637"/>
      <c r="N236" s="1637"/>
      <c r="O236" s="1637"/>
      <c r="P236" s="1637"/>
      <c r="Q236" s="1637"/>
      <c r="R236" s="1637"/>
      <c r="S236" s="1637"/>
      <c r="T236" s="1637"/>
      <c r="U236" s="677"/>
      <c r="V236" s="1637">
        <v>0</v>
      </c>
    </row>
    <row s="1852" customFormat="1" customHeight="1" ht="33.75">
      <c r="A237" s="1637"/>
      <c r="B237" s="2399" t="s">
        <v>1140</v>
      </c>
      <c r="C237" s="2400" t="s">
        <v>688</v>
      </c>
      <c r="D237" s="691" t="str">
        <f>B237&amp;".1"</f>
        <v>4.91.1</v>
      </c>
      <c r="E237" s="1669" t="s">
        <v>946</v>
      </c>
      <c r="F237" s="2265" t="s">
        <v>305</v>
      </c>
      <c r="G237" s="2355" t="s">
        <v>22</v>
      </c>
      <c r="H237" s="820" t="s">
        <v>22</v>
      </c>
      <c r="I237" s="2355" t="s">
        <v>1141</v>
      </c>
      <c r="J237" s="820" t="s">
        <v>22</v>
      </c>
      <c r="K237" s="1527" t="s">
        <v>947</v>
      </c>
      <c r="L237" s="1637"/>
      <c r="M237" s="1637"/>
      <c r="N237" s="1637"/>
      <c r="O237" s="1637"/>
      <c r="P237" s="1637"/>
      <c r="Q237" s="1637"/>
      <c r="R237" s="1637"/>
      <c r="S237" s="1637"/>
      <c r="T237" s="1637"/>
      <c r="U237" s="677"/>
      <c r="V237" s="1637">
        <v>0</v>
      </c>
    </row>
    <row s="1852" customFormat="1" customHeight="1" ht="15">
      <c r="A238" s="1634"/>
      <c r="B238" s="2399"/>
      <c r="C238" s="2400"/>
      <c r="D238" s="691" t="str">
        <f>B237&amp;".2"</f>
        <v>4.91.2</v>
      </c>
      <c r="E238" s="1669" t="s">
        <v>948</v>
      </c>
      <c r="F238" s="2265" t="s">
        <v>305</v>
      </c>
      <c r="G238" s="1740" t="s">
        <v>22</v>
      </c>
      <c r="H238" s="820" t="s">
        <v>22</v>
      </c>
      <c r="I238" s="1740">
        <v>45498</v>
      </c>
      <c r="J238" s="820" t="s">
        <v>22</v>
      </c>
      <c r="K238" s="1527" t="s">
        <v>949</v>
      </c>
      <c r="L238" s="1637"/>
      <c r="M238" s="1637"/>
      <c r="N238" s="1637"/>
      <c r="O238" s="1637"/>
      <c r="P238" s="1637"/>
      <c r="Q238" s="1637"/>
      <c r="R238" s="1637"/>
      <c r="S238" s="1637"/>
      <c r="T238" s="1637"/>
      <c r="U238" s="677"/>
      <c r="V238" s="1637">
        <v>0</v>
      </c>
    </row>
    <row s="1852" customFormat="1" customHeight="1" ht="33.75">
      <c r="A239" s="1637"/>
      <c r="B239" s="2399" t="s">
        <v>1142</v>
      </c>
      <c r="C239" s="2400" t="s">
        <v>688</v>
      </c>
      <c r="D239" s="691" t="str">
        <f>B239&amp;".1"</f>
        <v>4.92.1</v>
      </c>
      <c r="E239" s="1669" t="s">
        <v>946</v>
      </c>
      <c r="F239" s="2265" t="s">
        <v>305</v>
      </c>
      <c r="G239" s="2355" t="s">
        <v>22</v>
      </c>
      <c r="H239" s="820" t="s">
        <v>22</v>
      </c>
      <c r="I239" s="2355" t="s">
        <v>1143</v>
      </c>
      <c r="J239" s="820" t="s">
        <v>22</v>
      </c>
      <c r="K239" s="1527" t="s">
        <v>947</v>
      </c>
      <c r="L239" s="1637"/>
      <c r="M239" s="1637"/>
      <c r="N239" s="1637"/>
      <c r="O239" s="1637"/>
      <c r="P239" s="1637"/>
      <c r="Q239" s="1637"/>
      <c r="R239" s="1637"/>
      <c r="S239" s="1637"/>
      <c r="T239" s="1637"/>
      <c r="U239" s="677"/>
      <c r="V239" s="1637">
        <v>0</v>
      </c>
    </row>
    <row s="1852" customFormat="1" customHeight="1" ht="15">
      <c r="A240" s="1634"/>
      <c r="B240" s="2399"/>
      <c r="C240" s="2400"/>
      <c r="D240" s="691" t="str">
        <f>B239&amp;".2"</f>
        <v>4.92.2</v>
      </c>
      <c r="E240" s="1669" t="s">
        <v>948</v>
      </c>
      <c r="F240" s="2265" t="s">
        <v>305</v>
      </c>
      <c r="G240" s="1740" t="s">
        <v>22</v>
      </c>
      <c r="H240" s="820" t="s">
        <v>22</v>
      </c>
      <c r="I240" s="1740">
        <v>45498</v>
      </c>
      <c r="J240" s="820" t="s">
        <v>22</v>
      </c>
      <c r="K240" s="1527" t="s">
        <v>949</v>
      </c>
      <c r="L240" s="1637"/>
      <c r="M240" s="1637"/>
      <c r="N240" s="1637"/>
      <c r="O240" s="1637"/>
      <c r="P240" s="1637"/>
      <c r="Q240" s="1637"/>
      <c r="R240" s="1637"/>
      <c r="S240" s="1637"/>
      <c r="T240" s="1637"/>
      <c r="U240" s="677"/>
      <c r="V240" s="1637">
        <v>0</v>
      </c>
    </row>
    <row s="1852" customFormat="1" customHeight="1" ht="33.75">
      <c r="A241" s="1637"/>
      <c r="B241" s="2399" t="s">
        <v>1144</v>
      </c>
      <c r="C241" s="2400" t="s">
        <v>688</v>
      </c>
      <c r="D241" s="691" t="str">
        <f>B241&amp;".1"</f>
        <v>4.93.1</v>
      </c>
      <c r="E241" s="1669" t="s">
        <v>946</v>
      </c>
      <c r="F241" s="2265" t="s">
        <v>305</v>
      </c>
      <c r="G241" s="2355" t="s">
        <v>22</v>
      </c>
      <c r="H241" s="820" t="s">
        <v>22</v>
      </c>
      <c r="I241" s="2355" t="s">
        <v>1145</v>
      </c>
      <c r="J241" s="820" t="s">
        <v>22</v>
      </c>
      <c r="K241" s="1527" t="s">
        <v>947</v>
      </c>
      <c r="L241" s="1637"/>
      <c r="M241" s="1637"/>
      <c r="N241" s="1637"/>
      <c r="O241" s="1637"/>
      <c r="P241" s="1637"/>
      <c r="Q241" s="1637"/>
      <c r="R241" s="1637"/>
      <c r="S241" s="1637"/>
      <c r="T241" s="1637"/>
      <c r="U241" s="677"/>
      <c r="V241" s="1637">
        <v>0</v>
      </c>
    </row>
    <row s="1852" customFormat="1" customHeight="1" ht="15">
      <c r="A242" s="1634"/>
      <c r="B242" s="2399"/>
      <c r="C242" s="2400"/>
      <c r="D242" s="691" t="str">
        <f>B241&amp;".2"</f>
        <v>4.93.2</v>
      </c>
      <c r="E242" s="1669" t="s">
        <v>948</v>
      </c>
      <c r="F242" s="2265" t="s">
        <v>305</v>
      </c>
      <c r="G242" s="1740" t="s">
        <v>22</v>
      </c>
      <c r="H242" s="820" t="s">
        <v>22</v>
      </c>
      <c r="I242" s="1740">
        <v>45498</v>
      </c>
      <c r="J242" s="820" t="s">
        <v>22</v>
      </c>
      <c r="K242" s="1527" t="s">
        <v>949</v>
      </c>
      <c r="L242" s="1637"/>
      <c r="M242" s="1637"/>
      <c r="N242" s="1637"/>
      <c r="O242" s="1637"/>
      <c r="P242" s="1637"/>
      <c r="Q242" s="1637"/>
      <c r="R242" s="1637"/>
      <c r="S242" s="1637"/>
      <c r="T242" s="1637"/>
      <c r="U242" s="677"/>
      <c r="V242" s="1637">
        <v>0</v>
      </c>
    </row>
    <row s="1852" customFormat="1" customHeight="1" ht="33.75">
      <c r="A243" s="1637"/>
      <c r="B243" s="2399" t="s">
        <v>1146</v>
      </c>
      <c r="C243" s="2400" t="s">
        <v>688</v>
      </c>
      <c r="D243" s="691" t="str">
        <f>B243&amp;".1"</f>
        <v>4.94.1</v>
      </c>
      <c r="E243" s="1669" t="s">
        <v>946</v>
      </c>
      <c r="F243" s="2265" t="s">
        <v>305</v>
      </c>
      <c r="G243" s="2355" t="s">
        <v>22</v>
      </c>
      <c r="H243" s="820" t="s">
        <v>22</v>
      </c>
      <c r="I243" s="2355" t="s">
        <v>1147</v>
      </c>
      <c r="J243" s="820" t="s">
        <v>22</v>
      </c>
      <c r="K243" s="1527" t="s">
        <v>947</v>
      </c>
      <c r="L243" s="1637"/>
      <c r="M243" s="1637"/>
      <c r="N243" s="1637"/>
      <c r="O243" s="1637"/>
      <c r="P243" s="1637"/>
      <c r="Q243" s="1637"/>
      <c r="R243" s="1637"/>
      <c r="S243" s="1637"/>
      <c r="T243" s="1637"/>
      <c r="U243" s="677"/>
      <c r="V243" s="1637">
        <v>0</v>
      </c>
    </row>
    <row s="1852" customFormat="1" customHeight="1" ht="15">
      <c r="A244" s="1634"/>
      <c r="B244" s="2399"/>
      <c r="C244" s="2400"/>
      <c r="D244" s="691" t="str">
        <f>B243&amp;".2"</f>
        <v>4.94.2</v>
      </c>
      <c r="E244" s="1669" t="s">
        <v>948</v>
      </c>
      <c r="F244" s="2265" t="s">
        <v>305</v>
      </c>
      <c r="G244" s="1740" t="s">
        <v>22</v>
      </c>
      <c r="H244" s="820" t="s">
        <v>22</v>
      </c>
      <c r="I244" s="1740">
        <v>45498</v>
      </c>
      <c r="J244" s="820" t="s">
        <v>22</v>
      </c>
      <c r="K244" s="1527" t="s">
        <v>949</v>
      </c>
      <c r="L244" s="1637"/>
      <c r="M244" s="1637"/>
      <c r="N244" s="1637"/>
      <c r="O244" s="1637"/>
      <c r="P244" s="1637"/>
      <c r="Q244" s="1637"/>
      <c r="R244" s="1637"/>
      <c r="S244" s="1637"/>
      <c r="T244" s="1637"/>
      <c r="U244" s="677"/>
      <c r="V244" s="1637">
        <v>0</v>
      </c>
    </row>
    <row s="1852" customFormat="1" customHeight="1" ht="33.75">
      <c r="A245" s="1637"/>
      <c r="B245" s="2399" t="s">
        <v>1148</v>
      </c>
      <c r="C245" s="2400" t="s">
        <v>688</v>
      </c>
      <c r="D245" s="691" t="str">
        <f>B245&amp;".1"</f>
        <v>4.95.1</v>
      </c>
      <c r="E245" s="1669" t="s">
        <v>946</v>
      </c>
      <c r="F245" s="2265" t="s">
        <v>305</v>
      </c>
      <c r="G245" s="2355" t="s">
        <v>22</v>
      </c>
      <c r="H245" s="820" t="s">
        <v>22</v>
      </c>
      <c r="I245" s="2355" t="s">
        <v>1149</v>
      </c>
      <c r="J245" s="820" t="s">
        <v>22</v>
      </c>
      <c r="K245" s="1527" t="s">
        <v>947</v>
      </c>
      <c r="L245" s="1637"/>
      <c r="M245" s="1637"/>
      <c r="N245" s="1637"/>
      <c r="O245" s="1637"/>
      <c r="P245" s="1637"/>
      <c r="Q245" s="1637"/>
      <c r="R245" s="1637"/>
      <c r="S245" s="1637"/>
      <c r="T245" s="1637"/>
      <c r="U245" s="677"/>
      <c r="V245" s="1637">
        <v>0</v>
      </c>
    </row>
    <row s="1852" customFormat="1" customHeight="1" ht="15">
      <c r="A246" s="1634"/>
      <c r="B246" s="2399"/>
      <c r="C246" s="2400"/>
      <c r="D246" s="691" t="str">
        <f>B245&amp;".2"</f>
        <v>4.95.2</v>
      </c>
      <c r="E246" s="1669" t="s">
        <v>948</v>
      </c>
      <c r="F246" s="2265" t="s">
        <v>305</v>
      </c>
      <c r="G246" s="1740" t="s">
        <v>22</v>
      </c>
      <c r="H246" s="820" t="s">
        <v>22</v>
      </c>
      <c r="I246" s="1740">
        <v>45498</v>
      </c>
      <c r="J246" s="820" t="s">
        <v>22</v>
      </c>
      <c r="K246" s="1527" t="s">
        <v>949</v>
      </c>
      <c r="L246" s="1637"/>
      <c r="M246" s="1637"/>
      <c r="N246" s="1637"/>
      <c r="O246" s="1637"/>
      <c r="P246" s="1637"/>
      <c r="Q246" s="1637"/>
      <c r="R246" s="1637"/>
      <c r="S246" s="1637"/>
      <c r="T246" s="1637"/>
      <c r="U246" s="677"/>
      <c r="V246" s="1637">
        <v>0</v>
      </c>
    </row>
    <row s="1852" customFormat="1" customHeight="1" ht="33.75">
      <c r="A247" s="1637"/>
      <c r="B247" s="2399" t="s">
        <v>1150</v>
      </c>
      <c r="C247" s="2400" t="s">
        <v>688</v>
      </c>
      <c r="D247" s="691" t="str">
        <f>B247&amp;".1"</f>
        <v>4.96.1</v>
      </c>
      <c r="E247" s="1669" t="s">
        <v>946</v>
      </c>
      <c r="F247" s="2265" t="s">
        <v>305</v>
      </c>
      <c r="G247" s="2355" t="s">
        <v>22</v>
      </c>
      <c r="H247" s="820" t="s">
        <v>22</v>
      </c>
      <c r="I247" s="2355" t="s">
        <v>1151</v>
      </c>
      <c r="J247" s="820" t="s">
        <v>22</v>
      </c>
      <c r="K247" s="1527" t="s">
        <v>947</v>
      </c>
      <c r="L247" s="1637"/>
      <c r="M247" s="1637"/>
      <c r="N247" s="1637"/>
      <c r="O247" s="1637"/>
      <c r="P247" s="1637"/>
      <c r="Q247" s="1637"/>
      <c r="R247" s="1637"/>
      <c r="S247" s="1637"/>
      <c r="T247" s="1637"/>
      <c r="U247" s="677"/>
      <c r="V247" s="1637">
        <v>0</v>
      </c>
    </row>
    <row s="1852" customFormat="1" customHeight="1" ht="15">
      <c r="A248" s="1634"/>
      <c r="B248" s="2399"/>
      <c r="C248" s="2400"/>
      <c r="D248" s="691" t="str">
        <f>B247&amp;".2"</f>
        <v>4.96.2</v>
      </c>
      <c r="E248" s="1669" t="s">
        <v>948</v>
      </c>
      <c r="F248" s="2265" t="s">
        <v>305</v>
      </c>
      <c r="G248" s="1740" t="s">
        <v>22</v>
      </c>
      <c r="H248" s="820" t="s">
        <v>22</v>
      </c>
      <c r="I248" s="1740">
        <v>45498</v>
      </c>
      <c r="J248" s="820" t="s">
        <v>22</v>
      </c>
      <c r="K248" s="1527" t="s">
        <v>949</v>
      </c>
      <c r="L248" s="1637"/>
      <c r="M248" s="1637"/>
      <c r="N248" s="1637"/>
      <c r="O248" s="1637"/>
      <c r="P248" s="1637"/>
      <c r="Q248" s="1637"/>
      <c r="R248" s="1637"/>
      <c r="S248" s="1637"/>
      <c r="T248" s="1637"/>
      <c r="U248" s="677"/>
      <c r="V248" s="1637">
        <v>0</v>
      </c>
    </row>
    <row s="1852" customFormat="1" customHeight="1" ht="33.75">
      <c r="A249" s="1637"/>
      <c r="B249" s="2399" t="s">
        <v>1152</v>
      </c>
      <c r="C249" s="2400" t="s">
        <v>688</v>
      </c>
      <c r="D249" s="691" t="str">
        <f>B249&amp;".1"</f>
        <v>4.97.1</v>
      </c>
      <c r="E249" s="1669" t="s">
        <v>946</v>
      </c>
      <c r="F249" s="2265" t="s">
        <v>305</v>
      </c>
      <c r="G249" s="2355" t="s">
        <v>22</v>
      </c>
      <c r="H249" s="820" t="s">
        <v>22</v>
      </c>
      <c r="I249" s="2355" t="s">
        <v>1153</v>
      </c>
      <c r="J249" s="820" t="s">
        <v>22</v>
      </c>
      <c r="K249" s="1527" t="s">
        <v>947</v>
      </c>
      <c r="L249" s="1637"/>
      <c r="M249" s="1637"/>
      <c r="N249" s="1637"/>
      <c r="O249" s="1637"/>
      <c r="P249" s="1637"/>
      <c r="Q249" s="1637"/>
      <c r="R249" s="1637"/>
      <c r="S249" s="1637"/>
      <c r="T249" s="1637"/>
      <c r="U249" s="677"/>
      <c r="V249" s="1637">
        <v>0</v>
      </c>
    </row>
    <row s="1852" customFormat="1" customHeight="1" ht="15">
      <c r="A250" s="1634"/>
      <c r="B250" s="2399"/>
      <c r="C250" s="2400"/>
      <c r="D250" s="691" t="str">
        <f>B249&amp;".2"</f>
        <v>4.97.2</v>
      </c>
      <c r="E250" s="1669" t="s">
        <v>948</v>
      </c>
      <c r="F250" s="2265" t="s">
        <v>305</v>
      </c>
      <c r="G250" s="1740" t="s">
        <v>22</v>
      </c>
      <c r="H250" s="820" t="s">
        <v>22</v>
      </c>
      <c r="I250" s="1740">
        <v>45498</v>
      </c>
      <c r="J250" s="820" t="s">
        <v>22</v>
      </c>
      <c r="K250" s="1527" t="s">
        <v>949</v>
      </c>
      <c r="L250" s="1637"/>
      <c r="M250" s="1637"/>
      <c r="N250" s="1637"/>
      <c r="O250" s="1637"/>
      <c r="P250" s="1637"/>
      <c r="Q250" s="1637"/>
      <c r="R250" s="1637"/>
      <c r="S250" s="1637"/>
      <c r="T250" s="1637"/>
      <c r="U250" s="677"/>
      <c r="V250" s="1637">
        <v>0</v>
      </c>
    </row>
    <row s="1852" customFormat="1" customHeight="1" ht="33.75">
      <c r="A251" s="1637"/>
      <c r="B251" s="2399" t="s">
        <v>1154</v>
      </c>
      <c r="C251" s="2400" t="s">
        <v>688</v>
      </c>
      <c r="D251" s="691" t="str">
        <f>B251&amp;".1"</f>
        <v>4.98.1</v>
      </c>
      <c r="E251" s="1669" t="s">
        <v>946</v>
      </c>
      <c r="F251" s="2265" t="s">
        <v>305</v>
      </c>
      <c r="G251" s="2355" t="s">
        <v>22</v>
      </c>
      <c r="H251" s="820" t="s">
        <v>22</v>
      </c>
      <c r="I251" s="2355" t="s">
        <v>1155</v>
      </c>
      <c r="J251" s="820" t="s">
        <v>22</v>
      </c>
      <c r="K251" s="1527" t="s">
        <v>947</v>
      </c>
      <c r="L251" s="1637"/>
      <c r="M251" s="1637"/>
      <c r="N251" s="1637"/>
      <c r="O251" s="1637"/>
      <c r="P251" s="1637"/>
      <c r="Q251" s="1637"/>
      <c r="R251" s="1637"/>
      <c r="S251" s="1637"/>
      <c r="T251" s="1637"/>
      <c r="U251" s="677"/>
      <c r="V251" s="1637">
        <v>0</v>
      </c>
    </row>
    <row s="1852" customFormat="1" customHeight="1" ht="15">
      <c r="A252" s="1634"/>
      <c r="B252" s="2399"/>
      <c r="C252" s="2400"/>
      <c r="D252" s="691" t="str">
        <f>B251&amp;".2"</f>
        <v>4.98.2</v>
      </c>
      <c r="E252" s="1669" t="s">
        <v>948</v>
      </c>
      <c r="F252" s="2265" t="s">
        <v>305</v>
      </c>
      <c r="G252" s="1740" t="s">
        <v>22</v>
      </c>
      <c r="H252" s="820" t="s">
        <v>22</v>
      </c>
      <c r="I252" s="1740">
        <v>45498</v>
      </c>
      <c r="J252" s="820" t="s">
        <v>22</v>
      </c>
      <c r="K252" s="1527" t="s">
        <v>949</v>
      </c>
      <c r="L252" s="1637"/>
      <c r="M252" s="1637"/>
      <c r="N252" s="1637"/>
      <c r="O252" s="1637"/>
      <c r="P252" s="1637"/>
      <c r="Q252" s="1637"/>
      <c r="R252" s="1637"/>
      <c r="S252" s="1637"/>
      <c r="T252" s="1637"/>
      <c r="U252" s="677"/>
      <c r="V252" s="1637">
        <v>0</v>
      </c>
    </row>
    <row s="1852" customFormat="1" customHeight="1" ht="33.75">
      <c r="A253" s="1637"/>
      <c r="B253" s="2399" t="s">
        <v>1156</v>
      </c>
      <c r="C253" s="2400" t="s">
        <v>688</v>
      </c>
      <c r="D253" s="691" t="str">
        <f>B253&amp;".1"</f>
        <v>4.99.1</v>
      </c>
      <c r="E253" s="1669" t="s">
        <v>946</v>
      </c>
      <c r="F253" s="2265" t="s">
        <v>305</v>
      </c>
      <c r="G253" s="2355" t="s">
        <v>22</v>
      </c>
      <c r="H253" s="820" t="s">
        <v>22</v>
      </c>
      <c r="I253" s="2355" t="s">
        <v>1157</v>
      </c>
      <c r="J253" s="820" t="s">
        <v>22</v>
      </c>
      <c r="K253" s="1527" t="s">
        <v>947</v>
      </c>
      <c r="L253" s="1637"/>
      <c r="M253" s="1637"/>
      <c r="N253" s="1637"/>
      <c r="O253" s="1637"/>
      <c r="P253" s="1637"/>
      <c r="Q253" s="1637"/>
      <c r="R253" s="1637"/>
      <c r="S253" s="1637"/>
      <c r="T253" s="1637"/>
      <c r="U253" s="677"/>
      <c r="V253" s="1637">
        <v>0</v>
      </c>
    </row>
    <row s="1852" customFormat="1" customHeight="1" ht="15">
      <c r="A254" s="1634"/>
      <c r="B254" s="2399"/>
      <c r="C254" s="2400"/>
      <c r="D254" s="691" t="str">
        <f>B253&amp;".2"</f>
        <v>4.99.2</v>
      </c>
      <c r="E254" s="1669" t="s">
        <v>948</v>
      </c>
      <c r="F254" s="2265" t="s">
        <v>305</v>
      </c>
      <c r="G254" s="1740" t="s">
        <v>22</v>
      </c>
      <c r="H254" s="820" t="s">
        <v>22</v>
      </c>
      <c r="I254" s="1740">
        <v>45498</v>
      </c>
      <c r="J254" s="820" t="s">
        <v>22</v>
      </c>
      <c r="K254" s="1527" t="s">
        <v>949</v>
      </c>
      <c r="L254" s="1637"/>
      <c r="M254" s="1637"/>
      <c r="N254" s="1637"/>
      <c r="O254" s="1637"/>
      <c r="P254" s="1637"/>
      <c r="Q254" s="1637"/>
      <c r="R254" s="1637"/>
      <c r="S254" s="1637"/>
      <c r="T254" s="1637"/>
      <c r="U254" s="677"/>
      <c r="V254" s="1637">
        <v>0</v>
      </c>
    </row>
    <row s="1852" customFormat="1" customHeight="1" ht="33.75">
      <c r="A255" s="1637"/>
      <c r="B255" s="2399" t="s">
        <v>1158</v>
      </c>
      <c r="C255" s="2400" t="s">
        <v>688</v>
      </c>
      <c r="D255" s="691" t="str">
        <f>B255&amp;".1"</f>
        <v>4.100.1</v>
      </c>
      <c r="E255" s="1669" t="s">
        <v>946</v>
      </c>
      <c r="F255" s="2265" t="s">
        <v>305</v>
      </c>
      <c r="G255" s="2355" t="s">
        <v>22</v>
      </c>
      <c r="H255" s="820" t="s">
        <v>22</v>
      </c>
      <c r="I255" s="2355" t="s">
        <v>1159</v>
      </c>
      <c r="J255" s="820" t="s">
        <v>22</v>
      </c>
      <c r="K255" s="1527" t="s">
        <v>947</v>
      </c>
      <c r="L255" s="1637"/>
      <c r="M255" s="1637"/>
      <c r="N255" s="1637"/>
      <c r="O255" s="1637"/>
      <c r="P255" s="1637"/>
      <c r="Q255" s="1637"/>
      <c r="R255" s="1637"/>
      <c r="S255" s="1637"/>
      <c r="T255" s="1637"/>
      <c r="U255" s="677"/>
      <c r="V255" s="1637">
        <v>0</v>
      </c>
    </row>
    <row s="1852" customFormat="1" customHeight="1" ht="15">
      <c r="A256" s="1634"/>
      <c r="B256" s="2399"/>
      <c r="C256" s="2400"/>
      <c r="D256" s="691" t="str">
        <f>B255&amp;".2"</f>
        <v>4.100.2</v>
      </c>
      <c r="E256" s="1669" t="s">
        <v>948</v>
      </c>
      <c r="F256" s="2265" t="s">
        <v>305</v>
      </c>
      <c r="G256" s="1740" t="s">
        <v>22</v>
      </c>
      <c r="H256" s="820" t="s">
        <v>22</v>
      </c>
      <c r="I256" s="1740">
        <v>45498</v>
      </c>
      <c r="J256" s="820" t="s">
        <v>22</v>
      </c>
      <c r="K256" s="1527" t="s">
        <v>949</v>
      </c>
      <c r="L256" s="1637"/>
      <c r="M256" s="1637"/>
      <c r="N256" s="1637"/>
      <c r="O256" s="1637"/>
      <c r="P256" s="1637"/>
      <c r="Q256" s="1637"/>
      <c r="R256" s="1637"/>
      <c r="S256" s="1637"/>
      <c r="T256" s="1637"/>
      <c r="U256" s="677"/>
      <c r="V256" s="1637">
        <v>0</v>
      </c>
    </row>
    <row s="1852" customFormat="1" customHeight="1" ht="33.75">
      <c r="A257" s="1637"/>
      <c r="B257" s="2399" t="s">
        <v>1160</v>
      </c>
      <c r="C257" s="2400" t="s">
        <v>688</v>
      </c>
      <c r="D257" s="691" t="str">
        <f>B257&amp;".1"</f>
        <v>4.101.1</v>
      </c>
      <c r="E257" s="1669" t="s">
        <v>946</v>
      </c>
      <c r="F257" s="2265" t="s">
        <v>305</v>
      </c>
      <c r="G257" s="2355" t="s">
        <v>22</v>
      </c>
      <c r="H257" s="820" t="s">
        <v>22</v>
      </c>
      <c r="I257" s="2355" t="s">
        <v>1161</v>
      </c>
      <c r="J257" s="820" t="s">
        <v>22</v>
      </c>
      <c r="K257" s="1527" t="s">
        <v>947</v>
      </c>
      <c r="L257" s="1637"/>
      <c r="M257" s="1637"/>
      <c r="N257" s="1637"/>
      <c r="O257" s="1637"/>
      <c r="P257" s="1637"/>
      <c r="Q257" s="1637"/>
      <c r="R257" s="1637"/>
      <c r="S257" s="1637"/>
      <c r="T257" s="1637"/>
      <c r="U257" s="677"/>
      <c r="V257" s="1637">
        <v>0</v>
      </c>
    </row>
    <row s="1852" customFormat="1" customHeight="1" ht="15">
      <c r="A258" s="1634"/>
      <c r="B258" s="2399"/>
      <c r="C258" s="2400"/>
      <c r="D258" s="691" t="str">
        <f>B257&amp;".2"</f>
        <v>4.101.2</v>
      </c>
      <c r="E258" s="1669" t="s">
        <v>948</v>
      </c>
      <c r="F258" s="2265" t="s">
        <v>305</v>
      </c>
      <c r="G258" s="1740" t="s">
        <v>22</v>
      </c>
      <c r="H258" s="820" t="s">
        <v>22</v>
      </c>
      <c r="I258" s="1740">
        <v>45498</v>
      </c>
      <c r="J258" s="820" t="s">
        <v>22</v>
      </c>
      <c r="K258" s="1527" t="s">
        <v>949</v>
      </c>
      <c r="L258" s="1637"/>
      <c r="M258" s="1637"/>
      <c r="N258" s="1637"/>
      <c r="O258" s="1637"/>
      <c r="P258" s="1637"/>
      <c r="Q258" s="1637"/>
      <c r="R258" s="1637"/>
      <c r="S258" s="1637"/>
      <c r="T258" s="1637"/>
      <c r="U258" s="677"/>
      <c r="V258" s="1637">
        <v>0</v>
      </c>
    </row>
    <row s="1852" customFormat="1" customHeight="1" ht="33.75">
      <c r="A259" s="1637"/>
      <c r="B259" s="2399" t="s">
        <v>1162</v>
      </c>
      <c r="C259" s="2400" t="s">
        <v>688</v>
      </c>
      <c r="D259" s="691" t="str">
        <f>B259&amp;".1"</f>
        <v>4.102.1</v>
      </c>
      <c r="E259" s="1669" t="s">
        <v>946</v>
      </c>
      <c r="F259" s="2265" t="s">
        <v>305</v>
      </c>
      <c r="G259" s="2355" t="s">
        <v>22</v>
      </c>
      <c r="H259" s="820" t="s">
        <v>22</v>
      </c>
      <c r="I259" s="2355" t="s">
        <v>1163</v>
      </c>
      <c r="J259" s="820" t="s">
        <v>22</v>
      </c>
      <c r="K259" s="1527" t="s">
        <v>947</v>
      </c>
      <c r="L259" s="1637"/>
      <c r="M259" s="1637"/>
      <c r="N259" s="1637"/>
      <c r="O259" s="1637"/>
      <c r="P259" s="1637"/>
      <c r="Q259" s="1637"/>
      <c r="R259" s="1637"/>
      <c r="S259" s="1637"/>
      <c r="T259" s="1637"/>
      <c r="U259" s="677"/>
      <c r="V259" s="1637">
        <v>0</v>
      </c>
    </row>
    <row s="1852" customFormat="1" customHeight="1" ht="15">
      <c r="A260" s="1634"/>
      <c r="B260" s="2399"/>
      <c r="C260" s="2400"/>
      <c r="D260" s="691" t="str">
        <f>B259&amp;".2"</f>
        <v>4.102.2</v>
      </c>
      <c r="E260" s="1669" t="s">
        <v>948</v>
      </c>
      <c r="F260" s="2265" t="s">
        <v>305</v>
      </c>
      <c r="G260" s="1740" t="s">
        <v>22</v>
      </c>
      <c r="H260" s="820" t="s">
        <v>22</v>
      </c>
      <c r="I260" s="1740">
        <v>45498</v>
      </c>
      <c r="J260" s="820" t="s">
        <v>22</v>
      </c>
      <c r="K260" s="1527" t="s">
        <v>949</v>
      </c>
      <c r="L260" s="1637"/>
      <c r="M260" s="1637"/>
      <c r="N260" s="1637"/>
      <c r="O260" s="1637"/>
      <c r="P260" s="1637"/>
      <c r="Q260" s="1637"/>
      <c r="R260" s="1637"/>
      <c r="S260" s="1637"/>
      <c r="T260" s="1637"/>
      <c r="U260" s="677"/>
      <c r="V260" s="1637">
        <v>0</v>
      </c>
    </row>
    <row s="1852" customFormat="1" customHeight="1" ht="33.75">
      <c r="A261" s="1637"/>
      <c r="B261" s="2399" t="s">
        <v>1164</v>
      </c>
      <c r="C261" s="2400" t="s">
        <v>688</v>
      </c>
      <c r="D261" s="691" t="str">
        <f>B261&amp;".1"</f>
        <v>4.103.1</v>
      </c>
      <c r="E261" s="1669" t="s">
        <v>946</v>
      </c>
      <c r="F261" s="2265" t="s">
        <v>305</v>
      </c>
      <c r="G261" s="2355" t="s">
        <v>22</v>
      </c>
      <c r="H261" s="820" t="s">
        <v>22</v>
      </c>
      <c r="I261" s="2355" t="s">
        <v>1165</v>
      </c>
      <c r="J261" s="820" t="s">
        <v>22</v>
      </c>
      <c r="K261" s="1527" t="s">
        <v>947</v>
      </c>
      <c r="L261" s="1637"/>
      <c r="M261" s="1637"/>
      <c r="N261" s="1637"/>
      <c r="O261" s="1637"/>
      <c r="P261" s="1637"/>
      <c r="Q261" s="1637"/>
      <c r="R261" s="1637"/>
      <c r="S261" s="1637"/>
      <c r="T261" s="1637"/>
      <c r="U261" s="677"/>
      <c r="V261" s="1637">
        <v>0</v>
      </c>
    </row>
    <row s="1852" customFormat="1" customHeight="1" ht="15">
      <c r="A262" s="1634"/>
      <c r="B262" s="2399"/>
      <c r="C262" s="2400"/>
      <c r="D262" s="691" t="str">
        <f>B261&amp;".2"</f>
        <v>4.103.2</v>
      </c>
      <c r="E262" s="1669" t="s">
        <v>948</v>
      </c>
      <c r="F262" s="2265" t="s">
        <v>305</v>
      </c>
      <c r="G262" s="1740" t="s">
        <v>22</v>
      </c>
      <c r="H262" s="820" t="s">
        <v>22</v>
      </c>
      <c r="I262" s="1740">
        <v>45504</v>
      </c>
      <c r="J262" s="820" t="s">
        <v>22</v>
      </c>
      <c r="K262" s="1527" t="s">
        <v>949</v>
      </c>
      <c r="L262" s="1637"/>
      <c r="M262" s="1637"/>
      <c r="N262" s="1637"/>
      <c r="O262" s="1637"/>
      <c r="P262" s="1637"/>
      <c r="Q262" s="1637"/>
      <c r="R262" s="1637"/>
      <c r="S262" s="1637"/>
      <c r="T262" s="1637"/>
      <c r="U262" s="677"/>
      <c r="V262" s="1637">
        <v>0</v>
      </c>
    </row>
    <row s="1852" customFormat="1" customHeight="1" ht="33.75">
      <c r="A263" s="1637"/>
      <c r="B263" s="2399" t="s">
        <v>1166</v>
      </c>
      <c r="C263" s="2400" t="s">
        <v>688</v>
      </c>
      <c r="D263" s="691" t="str">
        <f>B263&amp;".1"</f>
        <v>4.104.1</v>
      </c>
      <c r="E263" s="1669" t="s">
        <v>946</v>
      </c>
      <c r="F263" s="2265" t="s">
        <v>305</v>
      </c>
      <c r="G263" s="2355" t="s">
        <v>22</v>
      </c>
      <c r="H263" s="820" t="s">
        <v>22</v>
      </c>
      <c r="I263" s="2355" t="s">
        <v>1167</v>
      </c>
      <c r="J263" s="820" t="s">
        <v>22</v>
      </c>
      <c r="K263" s="1527" t="s">
        <v>947</v>
      </c>
      <c r="L263" s="1637"/>
      <c r="M263" s="1637"/>
      <c r="N263" s="1637"/>
      <c r="O263" s="1637"/>
      <c r="P263" s="1637"/>
      <c r="Q263" s="1637"/>
      <c r="R263" s="1637"/>
      <c r="S263" s="1637"/>
      <c r="T263" s="1637"/>
      <c r="U263" s="677"/>
      <c r="V263" s="1637">
        <v>0</v>
      </c>
    </row>
    <row s="1852" customFormat="1" customHeight="1" ht="15">
      <c r="A264" s="1634"/>
      <c r="B264" s="2399"/>
      <c r="C264" s="2400"/>
      <c r="D264" s="691" t="str">
        <f>B263&amp;".2"</f>
        <v>4.104.2</v>
      </c>
      <c r="E264" s="1669" t="s">
        <v>948</v>
      </c>
      <c r="F264" s="2265" t="s">
        <v>305</v>
      </c>
      <c r="G264" s="1740" t="s">
        <v>22</v>
      </c>
      <c r="H264" s="820" t="s">
        <v>22</v>
      </c>
      <c r="I264" s="1740">
        <v>45504</v>
      </c>
      <c r="J264" s="820" t="s">
        <v>22</v>
      </c>
      <c r="K264" s="1527" t="s">
        <v>949</v>
      </c>
      <c r="L264" s="1637"/>
      <c r="M264" s="1637"/>
      <c r="N264" s="1637"/>
      <c r="O264" s="1637"/>
      <c r="P264" s="1637"/>
      <c r="Q264" s="1637"/>
      <c r="R264" s="1637"/>
      <c r="S264" s="1637"/>
      <c r="T264" s="1637"/>
      <c r="U264" s="677"/>
      <c r="V264" s="1637">
        <v>0</v>
      </c>
    </row>
    <row s="1852" customFormat="1" customHeight="1" ht="33.75">
      <c r="A265" s="1637"/>
      <c r="B265" s="2399" t="s">
        <v>1168</v>
      </c>
      <c r="C265" s="2400" t="s">
        <v>688</v>
      </c>
      <c r="D265" s="691" t="str">
        <f>B265&amp;".1"</f>
        <v>4.105.1</v>
      </c>
      <c r="E265" s="1669" t="s">
        <v>946</v>
      </c>
      <c r="F265" s="2265" t="s">
        <v>305</v>
      </c>
      <c r="G265" s="2355" t="s">
        <v>22</v>
      </c>
      <c r="H265" s="820" t="s">
        <v>22</v>
      </c>
      <c r="I265" s="2355" t="s">
        <v>1169</v>
      </c>
      <c r="J265" s="820" t="s">
        <v>22</v>
      </c>
      <c r="K265" s="1527" t="s">
        <v>947</v>
      </c>
      <c r="L265" s="1637"/>
      <c r="M265" s="1637"/>
      <c r="N265" s="1637"/>
      <c r="O265" s="1637"/>
      <c r="P265" s="1637"/>
      <c r="Q265" s="1637"/>
      <c r="R265" s="1637"/>
      <c r="S265" s="1637"/>
      <c r="T265" s="1637"/>
      <c r="U265" s="677"/>
      <c r="V265" s="1637">
        <v>0</v>
      </c>
    </row>
    <row s="1852" customFormat="1" customHeight="1" ht="15">
      <c r="A266" s="1634"/>
      <c r="B266" s="2399"/>
      <c r="C266" s="2400"/>
      <c r="D266" s="691" t="str">
        <f>B265&amp;".2"</f>
        <v>4.105.2</v>
      </c>
      <c r="E266" s="1669" t="s">
        <v>948</v>
      </c>
      <c r="F266" s="2265" t="s">
        <v>305</v>
      </c>
      <c r="G266" s="1740" t="s">
        <v>22</v>
      </c>
      <c r="H266" s="820" t="s">
        <v>22</v>
      </c>
      <c r="I266" s="1740">
        <v>45504</v>
      </c>
      <c r="J266" s="820" t="s">
        <v>22</v>
      </c>
      <c r="K266" s="1527" t="s">
        <v>949</v>
      </c>
      <c r="L266" s="1637"/>
      <c r="M266" s="1637"/>
      <c r="N266" s="1637"/>
      <c r="O266" s="1637"/>
      <c r="P266" s="1637"/>
      <c r="Q266" s="1637"/>
      <c r="R266" s="1637"/>
      <c r="S266" s="1637"/>
      <c r="T266" s="1637"/>
      <c r="U266" s="677"/>
      <c r="V266" s="1637">
        <v>0</v>
      </c>
    </row>
    <row s="1852" customFormat="1" customHeight="1" ht="33.75">
      <c r="A267" s="1637"/>
      <c r="B267" s="2399" t="s">
        <v>1170</v>
      </c>
      <c r="C267" s="2400" t="s">
        <v>688</v>
      </c>
      <c r="D267" s="691" t="str">
        <f>B267&amp;".1"</f>
        <v>4.106.1</v>
      </c>
      <c r="E267" s="1669" t="s">
        <v>946</v>
      </c>
      <c r="F267" s="2265" t="s">
        <v>305</v>
      </c>
      <c r="G267" s="2355" t="s">
        <v>22</v>
      </c>
      <c r="H267" s="820" t="s">
        <v>22</v>
      </c>
      <c r="I267" s="2355" t="s">
        <v>1171</v>
      </c>
      <c r="J267" s="820" t="s">
        <v>22</v>
      </c>
      <c r="K267" s="1527" t="s">
        <v>947</v>
      </c>
      <c r="L267" s="1637"/>
      <c r="M267" s="1637"/>
      <c r="N267" s="1637"/>
      <c r="O267" s="1637"/>
      <c r="P267" s="1637"/>
      <c r="Q267" s="1637"/>
      <c r="R267" s="1637"/>
      <c r="S267" s="1637"/>
      <c r="T267" s="1637"/>
      <c r="U267" s="677"/>
      <c r="V267" s="1637">
        <v>0</v>
      </c>
    </row>
    <row s="1852" customFormat="1" customHeight="1" ht="15">
      <c r="A268" s="1634"/>
      <c r="B268" s="2399"/>
      <c r="C268" s="2400"/>
      <c r="D268" s="691" t="str">
        <f>B267&amp;".2"</f>
        <v>4.106.2</v>
      </c>
      <c r="E268" s="1669" t="s">
        <v>948</v>
      </c>
      <c r="F268" s="2265" t="s">
        <v>305</v>
      </c>
      <c r="G268" s="1740" t="s">
        <v>22</v>
      </c>
      <c r="H268" s="820" t="s">
        <v>22</v>
      </c>
      <c r="I268" s="1740">
        <v>45504</v>
      </c>
      <c r="J268" s="820" t="s">
        <v>22</v>
      </c>
      <c r="K268" s="1527" t="s">
        <v>949</v>
      </c>
      <c r="L268" s="1637"/>
      <c r="M268" s="1637"/>
      <c r="N268" s="1637"/>
      <c r="O268" s="1637"/>
      <c r="P268" s="1637"/>
      <c r="Q268" s="1637"/>
      <c r="R268" s="1637"/>
      <c r="S268" s="1637"/>
      <c r="T268" s="1637"/>
      <c r="U268" s="677"/>
      <c r="V268" s="1637">
        <v>0</v>
      </c>
    </row>
    <row s="1852" customFormat="1" customHeight="1" ht="33.75">
      <c r="A269" s="1637"/>
      <c r="B269" s="2399" t="s">
        <v>1172</v>
      </c>
      <c r="C269" s="2400" t="s">
        <v>688</v>
      </c>
      <c r="D269" s="691" t="str">
        <f>B269&amp;".1"</f>
        <v>4.107.1</v>
      </c>
      <c r="E269" s="1669" t="s">
        <v>946</v>
      </c>
      <c r="F269" s="2265" t="s">
        <v>305</v>
      </c>
      <c r="G269" s="2355" t="s">
        <v>22</v>
      </c>
      <c r="H269" s="820" t="s">
        <v>22</v>
      </c>
      <c r="I269" s="2355" t="s">
        <v>1173</v>
      </c>
      <c r="J269" s="820" t="s">
        <v>22</v>
      </c>
      <c r="K269" s="1527" t="s">
        <v>947</v>
      </c>
      <c r="L269" s="1637"/>
      <c r="M269" s="1637"/>
      <c r="N269" s="1637"/>
      <c r="O269" s="1637"/>
      <c r="P269" s="1637"/>
      <c r="Q269" s="1637"/>
      <c r="R269" s="1637"/>
      <c r="S269" s="1637"/>
      <c r="T269" s="1637"/>
      <c r="U269" s="677"/>
      <c r="V269" s="1637">
        <v>0</v>
      </c>
    </row>
    <row s="1852" customFormat="1" customHeight="1" ht="15">
      <c r="A270" s="1634"/>
      <c r="B270" s="2399"/>
      <c r="C270" s="2400"/>
      <c r="D270" s="691" t="str">
        <f>B269&amp;".2"</f>
        <v>4.107.2</v>
      </c>
      <c r="E270" s="1669" t="s">
        <v>948</v>
      </c>
      <c r="F270" s="2265" t="s">
        <v>305</v>
      </c>
      <c r="G270" s="1740" t="s">
        <v>22</v>
      </c>
      <c r="H270" s="820" t="s">
        <v>22</v>
      </c>
      <c r="I270" s="1740">
        <v>45504</v>
      </c>
      <c r="J270" s="820" t="s">
        <v>22</v>
      </c>
      <c r="K270" s="1527" t="s">
        <v>949</v>
      </c>
      <c r="L270" s="1637"/>
      <c r="M270" s="1637"/>
      <c r="N270" s="1637"/>
      <c r="O270" s="1637"/>
      <c r="P270" s="1637"/>
      <c r="Q270" s="1637"/>
      <c r="R270" s="1637"/>
      <c r="S270" s="1637"/>
      <c r="T270" s="1637"/>
      <c r="U270" s="677"/>
      <c r="V270" s="1637">
        <v>0</v>
      </c>
    </row>
    <row s="1852" customFormat="1" customHeight="1" ht="33.75">
      <c r="A271" s="1637"/>
      <c r="B271" s="2399" t="s">
        <v>1174</v>
      </c>
      <c r="C271" s="2400" t="s">
        <v>688</v>
      </c>
      <c r="D271" s="691" t="str">
        <f>B271&amp;".1"</f>
        <v>4.108.1</v>
      </c>
      <c r="E271" s="1669" t="s">
        <v>946</v>
      </c>
      <c r="F271" s="2265" t="s">
        <v>305</v>
      </c>
      <c r="G271" s="2355" t="s">
        <v>22</v>
      </c>
      <c r="H271" s="820" t="s">
        <v>22</v>
      </c>
      <c r="I271" s="2355" t="s">
        <v>1175</v>
      </c>
      <c r="J271" s="820" t="s">
        <v>22</v>
      </c>
      <c r="K271" s="1527" t="s">
        <v>947</v>
      </c>
      <c r="L271" s="1637"/>
      <c r="M271" s="1637"/>
      <c r="N271" s="1637"/>
      <c r="O271" s="1637"/>
      <c r="P271" s="1637"/>
      <c r="Q271" s="1637"/>
      <c r="R271" s="1637"/>
      <c r="S271" s="1637"/>
      <c r="T271" s="1637"/>
      <c r="U271" s="677"/>
      <c r="V271" s="1637">
        <v>0</v>
      </c>
    </row>
    <row s="1852" customFormat="1" customHeight="1" ht="15">
      <c r="A272" s="1634"/>
      <c r="B272" s="2399"/>
      <c r="C272" s="2400"/>
      <c r="D272" s="691" t="str">
        <f>B271&amp;".2"</f>
        <v>4.108.2</v>
      </c>
      <c r="E272" s="1669" t="s">
        <v>948</v>
      </c>
      <c r="F272" s="2265" t="s">
        <v>305</v>
      </c>
      <c r="G272" s="1740" t="s">
        <v>22</v>
      </c>
      <c r="H272" s="820" t="s">
        <v>22</v>
      </c>
      <c r="I272" s="1740">
        <v>45498</v>
      </c>
      <c r="J272" s="820" t="s">
        <v>22</v>
      </c>
      <c r="K272" s="1527" t="s">
        <v>949</v>
      </c>
      <c r="L272" s="1637"/>
      <c r="M272" s="1637"/>
      <c r="N272" s="1637"/>
      <c r="O272" s="1637"/>
      <c r="P272" s="1637"/>
      <c r="Q272" s="1637"/>
      <c r="R272" s="1637"/>
      <c r="S272" s="1637"/>
      <c r="T272" s="1637"/>
      <c r="U272" s="677"/>
      <c r="V272" s="1637">
        <v>0</v>
      </c>
    </row>
    <row s="1852" customFormat="1" customHeight="1" ht="33.75">
      <c r="A273" s="1637"/>
      <c r="B273" s="2399" t="s">
        <v>1176</v>
      </c>
      <c r="C273" s="2400" t="s">
        <v>688</v>
      </c>
      <c r="D273" s="691" t="str">
        <f>B273&amp;".1"</f>
        <v>4.109.1</v>
      </c>
      <c r="E273" s="1669" t="s">
        <v>946</v>
      </c>
      <c r="F273" s="2265" t="s">
        <v>305</v>
      </c>
      <c r="G273" s="2355" t="s">
        <v>22</v>
      </c>
      <c r="H273" s="820" t="s">
        <v>22</v>
      </c>
      <c r="I273" s="2355" t="s">
        <v>1177</v>
      </c>
      <c r="J273" s="820" t="s">
        <v>22</v>
      </c>
      <c r="K273" s="1527" t="s">
        <v>947</v>
      </c>
      <c r="L273" s="1637"/>
      <c r="M273" s="1637"/>
      <c r="N273" s="1637"/>
      <c r="O273" s="1637"/>
      <c r="P273" s="1637"/>
      <c r="Q273" s="1637"/>
      <c r="R273" s="1637"/>
      <c r="S273" s="1637"/>
      <c r="T273" s="1637"/>
      <c r="U273" s="677"/>
      <c r="V273" s="1637">
        <v>0</v>
      </c>
    </row>
    <row s="1852" customFormat="1" customHeight="1" ht="15">
      <c r="A274" s="1634"/>
      <c r="B274" s="2399"/>
      <c r="C274" s="2400"/>
      <c r="D274" s="691" t="str">
        <f>B273&amp;".2"</f>
        <v>4.109.2</v>
      </c>
      <c r="E274" s="1669" t="s">
        <v>948</v>
      </c>
      <c r="F274" s="2265" t="s">
        <v>305</v>
      </c>
      <c r="G274" s="1740" t="s">
        <v>22</v>
      </c>
      <c r="H274" s="820" t="s">
        <v>22</v>
      </c>
      <c r="I274" s="1740">
        <v>45498</v>
      </c>
      <c r="J274" s="820" t="s">
        <v>22</v>
      </c>
      <c r="K274" s="1527" t="s">
        <v>949</v>
      </c>
      <c r="L274" s="1637"/>
      <c r="M274" s="1637"/>
      <c r="N274" s="1637"/>
      <c r="O274" s="1637"/>
      <c r="P274" s="1637"/>
      <c r="Q274" s="1637"/>
      <c r="R274" s="1637"/>
      <c r="S274" s="1637"/>
      <c r="T274" s="1637"/>
      <c r="U274" s="677"/>
      <c r="V274" s="1637">
        <v>0</v>
      </c>
    </row>
    <row s="1852" customFormat="1" customHeight="1" ht="33.75">
      <c r="A275" s="1637"/>
      <c r="B275" s="2399" t="s">
        <v>1178</v>
      </c>
      <c r="C275" s="2400" t="s">
        <v>688</v>
      </c>
      <c r="D275" s="691" t="str">
        <f>B275&amp;".1"</f>
        <v>4.110.1</v>
      </c>
      <c r="E275" s="1669" t="s">
        <v>946</v>
      </c>
      <c r="F275" s="2265" t="s">
        <v>305</v>
      </c>
      <c r="G275" s="2355" t="s">
        <v>22</v>
      </c>
      <c r="H275" s="820" t="s">
        <v>22</v>
      </c>
      <c r="I275" s="2355" t="s">
        <v>1179</v>
      </c>
      <c r="J275" s="820" t="s">
        <v>22</v>
      </c>
      <c r="K275" s="1527" t="s">
        <v>947</v>
      </c>
      <c r="L275" s="1637"/>
      <c r="M275" s="1637"/>
      <c r="N275" s="1637"/>
      <c r="O275" s="1637"/>
      <c r="P275" s="1637"/>
      <c r="Q275" s="1637"/>
      <c r="R275" s="1637"/>
      <c r="S275" s="1637"/>
      <c r="T275" s="1637"/>
      <c r="U275" s="677"/>
      <c r="V275" s="1637">
        <v>0</v>
      </c>
    </row>
    <row s="1852" customFormat="1" customHeight="1" ht="15">
      <c r="A276" s="1634"/>
      <c r="B276" s="2399"/>
      <c r="C276" s="2400"/>
      <c r="D276" s="691" t="str">
        <f>B275&amp;".2"</f>
        <v>4.110.2</v>
      </c>
      <c r="E276" s="1669" t="s">
        <v>948</v>
      </c>
      <c r="F276" s="2265" t="s">
        <v>305</v>
      </c>
      <c r="G276" s="1740" t="s">
        <v>22</v>
      </c>
      <c r="H276" s="820" t="s">
        <v>22</v>
      </c>
      <c r="I276" s="1740">
        <v>45498</v>
      </c>
      <c r="J276" s="820" t="s">
        <v>22</v>
      </c>
      <c r="K276" s="1527" t="s">
        <v>949</v>
      </c>
      <c r="L276" s="1637"/>
      <c r="M276" s="1637"/>
      <c r="N276" s="1637"/>
      <c r="O276" s="1637"/>
      <c r="P276" s="1637"/>
      <c r="Q276" s="1637"/>
      <c r="R276" s="1637"/>
      <c r="S276" s="1637"/>
      <c r="T276" s="1637"/>
      <c r="U276" s="677"/>
      <c r="V276" s="1637">
        <v>0</v>
      </c>
    </row>
    <row s="1852" customFormat="1" customHeight="1" ht="33.75">
      <c r="A277" s="1637"/>
      <c r="B277" s="2399" t="s">
        <v>1180</v>
      </c>
      <c r="C277" s="2400" t="s">
        <v>688</v>
      </c>
      <c r="D277" s="691" t="str">
        <f>B277&amp;".1"</f>
        <v>4.111.1</v>
      </c>
      <c r="E277" s="1669" t="s">
        <v>946</v>
      </c>
      <c r="F277" s="2265" t="s">
        <v>305</v>
      </c>
      <c r="G277" s="2355" t="s">
        <v>22</v>
      </c>
      <c r="H277" s="820" t="s">
        <v>22</v>
      </c>
      <c r="I277" s="2355" t="s">
        <v>1181</v>
      </c>
      <c r="J277" s="820" t="s">
        <v>22</v>
      </c>
      <c r="K277" s="1527" t="s">
        <v>947</v>
      </c>
      <c r="L277" s="1637"/>
      <c r="M277" s="1637"/>
      <c r="N277" s="1637"/>
      <c r="O277" s="1637"/>
      <c r="P277" s="1637"/>
      <c r="Q277" s="1637"/>
      <c r="R277" s="1637"/>
      <c r="S277" s="1637"/>
      <c r="T277" s="1637"/>
      <c r="U277" s="677"/>
      <c r="V277" s="1637">
        <v>0</v>
      </c>
    </row>
    <row s="1852" customFormat="1" customHeight="1" ht="15">
      <c r="A278" s="1634"/>
      <c r="B278" s="2399"/>
      <c r="C278" s="2400"/>
      <c r="D278" s="691" t="str">
        <f>B277&amp;".2"</f>
        <v>4.111.2</v>
      </c>
      <c r="E278" s="1669" t="s">
        <v>948</v>
      </c>
      <c r="F278" s="2265" t="s">
        <v>305</v>
      </c>
      <c r="G278" s="1740" t="s">
        <v>22</v>
      </c>
      <c r="H278" s="820" t="s">
        <v>22</v>
      </c>
      <c r="I278" s="1740">
        <v>45498</v>
      </c>
      <c r="J278" s="820" t="s">
        <v>22</v>
      </c>
      <c r="K278" s="1527" t="s">
        <v>949</v>
      </c>
      <c r="L278" s="1637"/>
      <c r="M278" s="1637"/>
      <c r="N278" s="1637"/>
      <c r="O278" s="1637"/>
      <c r="P278" s="1637"/>
      <c r="Q278" s="1637"/>
      <c r="R278" s="1637"/>
      <c r="S278" s="1637"/>
      <c r="T278" s="1637"/>
      <c r="U278" s="677"/>
      <c r="V278" s="1637">
        <v>0</v>
      </c>
    </row>
    <row s="1852" customFormat="1" customHeight="1" ht="33.75">
      <c r="A279" s="1637"/>
      <c r="B279" s="2399" t="s">
        <v>1182</v>
      </c>
      <c r="C279" s="2400" t="s">
        <v>688</v>
      </c>
      <c r="D279" s="691" t="str">
        <f>B279&amp;".1"</f>
        <v>4.112.1</v>
      </c>
      <c r="E279" s="1669" t="s">
        <v>946</v>
      </c>
      <c r="F279" s="2265" t="s">
        <v>305</v>
      </c>
      <c r="G279" s="2355" t="s">
        <v>22</v>
      </c>
      <c r="H279" s="820" t="s">
        <v>22</v>
      </c>
      <c r="I279" s="2355" t="s">
        <v>1183</v>
      </c>
      <c r="J279" s="820" t="s">
        <v>22</v>
      </c>
      <c r="K279" s="1527" t="s">
        <v>947</v>
      </c>
      <c r="L279" s="1637"/>
      <c r="M279" s="1637"/>
      <c r="N279" s="1637"/>
      <c r="O279" s="1637"/>
      <c r="P279" s="1637"/>
      <c r="Q279" s="1637"/>
      <c r="R279" s="1637"/>
      <c r="S279" s="1637"/>
      <c r="T279" s="1637"/>
      <c r="U279" s="677"/>
      <c r="V279" s="1637">
        <v>0</v>
      </c>
    </row>
    <row s="1852" customFormat="1" customHeight="1" ht="15">
      <c r="A280" s="1634"/>
      <c r="B280" s="2399"/>
      <c r="C280" s="2400"/>
      <c r="D280" s="691" t="str">
        <f>B279&amp;".2"</f>
        <v>4.112.2</v>
      </c>
      <c r="E280" s="1669" t="s">
        <v>948</v>
      </c>
      <c r="F280" s="2265" t="s">
        <v>305</v>
      </c>
      <c r="G280" s="1740" t="s">
        <v>22</v>
      </c>
      <c r="H280" s="820" t="s">
        <v>22</v>
      </c>
      <c r="I280" s="1740">
        <v>45498</v>
      </c>
      <c r="J280" s="820" t="s">
        <v>22</v>
      </c>
      <c r="K280" s="1527" t="s">
        <v>949</v>
      </c>
      <c r="L280" s="1637"/>
      <c r="M280" s="1637"/>
      <c r="N280" s="1637"/>
      <c r="O280" s="1637"/>
      <c r="P280" s="1637"/>
      <c r="Q280" s="1637"/>
      <c r="R280" s="1637"/>
      <c r="S280" s="1637"/>
      <c r="T280" s="1637"/>
      <c r="U280" s="677"/>
      <c r="V280" s="1637">
        <v>0</v>
      </c>
    </row>
    <row s="1852" customFormat="1" customHeight="1" ht="33.75">
      <c r="A281" s="1637"/>
      <c r="B281" s="2399" t="s">
        <v>1184</v>
      </c>
      <c r="C281" s="2400" t="s">
        <v>688</v>
      </c>
      <c r="D281" s="691" t="str">
        <f>B281&amp;".1"</f>
        <v>4.113.1</v>
      </c>
      <c r="E281" s="1669" t="s">
        <v>946</v>
      </c>
      <c r="F281" s="2265" t="s">
        <v>305</v>
      </c>
      <c r="G281" s="2355" t="s">
        <v>22</v>
      </c>
      <c r="H281" s="820" t="s">
        <v>22</v>
      </c>
      <c r="I281" s="2355" t="s">
        <v>1183</v>
      </c>
      <c r="J281" s="820" t="s">
        <v>22</v>
      </c>
      <c r="K281" s="1527" t="s">
        <v>947</v>
      </c>
      <c r="L281" s="1637"/>
      <c r="M281" s="1637"/>
      <c r="N281" s="1637"/>
      <c r="O281" s="1637"/>
      <c r="P281" s="1637"/>
      <c r="Q281" s="1637"/>
      <c r="R281" s="1637"/>
      <c r="S281" s="1637"/>
      <c r="T281" s="1637"/>
      <c r="U281" s="677"/>
      <c r="V281" s="1637">
        <v>0</v>
      </c>
    </row>
    <row s="1852" customFormat="1" customHeight="1" ht="15">
      <c r="A282" s="1634"/>
      <c r="B282" s="2399"/>
      <c r="C282" s="2400"/>
      <c r="D282" s="691" t="str">
        <f>B281&amp;".2"</f>
        <v>4.113.2</v>
      </c>
      <c r="E282" s="1669" t="s">
        <v>948</v>
      </c>
      <c r="F282" s="2265" t="s">
        <v>305</v>
      </c>
      <c r="G282" s="1740" t="s">
        <v>22</v>
      </c>
      <c r="H282" s="820" t="s">
        <v>22</v>
      </c>
      <c r="I282" s="1740">
        <v>45511</v>
      </c>
      <c r="J282" s="820" t="s">
        <v>22</v>
      </c>
      <c r="K282" s="1527" t="s">
        <v>949</v>
      </c>
      <c r="L282" s="1637"/>
      <c r="M282" s="1637"/>
      <c r="N282" s="1637"/>
      <c r="O282" s="1637"/>
      <c r="P282" s="1637"/>
      <c r="Q282" s="1637"/>
      <c r="R282" s="1637"/>
      <c r="S282" s="1637"/>
      <c r="T282" s="1637"/>
      <c r="U282" s="677"/>
      <c r="V282" s="1637">
        <v>0</v>
      </c>
    </row>
    <row s="1852" customFormat="1" customHeight="1" ht="33.75">
      <c r="A283" s="1637"/>
      <c r="B283" s="2399" t="s">
        <v>1185</v>
      </c>
      <c r="C283" s="2400" t="s">
        <v>688</v>
      </c>
      <c r="D283" s="691" t="str">
        <f>B283&amp;".1"</f>
        <v>4.114.1</v>
      </c>
      <c r="E283" s="1669" t="s">
        <v>946</v>
      </c>
      <c r="F283" s="2265" t="s">
        <v>305</v>
      </c>
      <c r="G283" s="2355" t="s">
        <v>22</v>
      </c>
      <c r="H283" s="820" t="s">
        <v>22</v>
      </c>
      <c r="I283" s="2355" t="s">
        <v>1186</v>
      </c>
      <c r="J283" s="820" t="s">
        <v>22</v>
      </c>
      <c r="K283" s="1527" t="s">
        <v>947</v>
      </c>
      <c r="L283" s="1637"/>
      <c r="M283" s="1637"/>
      <c r="N283" s="1637"/>
      <c r="O283" s="1637"/>
      <c r="P283" s="1637"/>
      <c r="Q283" s="1637"/>
      <c r="R283" s="1637"/>
      <c r="S283" s="1637"/>
      <c r="T283" s="1637"/>
      <c r="U283" s="677"/>
      <c r="V283" s="1637">
        <v>0</v>
      </c>
    </row>
    <row s="1852" customFormat="1" customHeight="1" ht="15">
      <c r="A284" s="1634"/>
      <c r="B284" s="2399"/>
      <c r="C284" s="2400"/>
      <c r="D284" s="691" t="str">
        <f>B283&amp;".2"</f>
        <v>4.114.2</v>
      </c>
      <c r="E284" s="1669" t="s">
        <v>948</v>
      </c>
      <c r="F284" s="2265" t="s">
        <v>305</v>
      </c>
      <c r="G284" s="1740" t="s">
        <v>22</v>
      </c>
      <c r="H284" s="820" t="s">
        <v>22</v>
      </c>
      <c r="I284" s="1740">
        <v>45504</v>
      </c>
      <c r="J284" s="820" t="s">
        <v>22</v>
      </c>
      <c r="K284" s="1527" t="s">
        <v>949</v>
      </c>
      <c r="L284" s="1637"/>
      <c r="M284" s="1637"/>
      <c r="N284" s="1637"/>
      <c r="O284" s="1637"/>
      <c r="P284" s="1637"/>
      <c r="Q284" s="1637"/>
      <c r="R284" s="1637"/>
      <c r="S284" s="1637"/>
      <c r="T284" s="1637"/>
      <c r="U284" s="677"/>
      <c r="V284" s="1637">
        <v>0</v>
      </c>
    </row>
    <row s="1852" customFormat="1" customHeight="1" ht="33.75">
      <c r="A285" s="1637"/>
      <c r="B285" s="2399" t="s">
        <v>1187</v>
      </c>
      <c r="C285" s="2400" t="s">
        <v>688</v>
      </c>
      <c r="D285" s="691" t="str">
        <f>B285&amp;".1"</f>
        <v>4.115.1</v>
      </c>
      <c r="E285" s="1669" t="s">
        <v>946</v>
      </c>
      <c r="F285" s="2265" t="s">
        <v>305</v>
      </c>
      <c r="G285" s="2355" t="s">
        <v>22</v>
      </c>
      <c r="H285" s="820" t="s">
        <v>22</v>
      </c>
      <c r="I285" s="2355" t="s">
        <v>1188</v>
      </c>
      <c r="J285" s="820" t="s">
        <v>22</v>
      </c>
      <c r="K285" s="1527" t="s">
        <v>947</v>
      </c>
      <c r="L285" s="1637"/>
      <c r="M285" s="1637"/>
      <c r="N285" s="1637"/>
      <c r="O285" s="1637"/>
      <c r="P285" s="1637"/>
      <c r="Q285" s="1637"/>
      <c r="R285" s="1637"/>
      <c r="S285" s="1637"/>
      <c r="T285" s="1637"/>
      <c r="U285" s="677"/>
      <c r="V285" s="1637">
        <v>0</v>
      </c>
    </row>
    <row s="1852" customFormat="1" customHeight="1" ht="15">
      <c r="A286" s="1634"/>
      <c r="B286" s="2399"/>
      <c r="C286" s="2400"/>
      <c r="D286" s="691" t="str">
        <f>B285&amp;".2"</f>
        <v>4.115.2</v>
      </c>
      <c r="E286" s="1669" t="s">
        <v>948</v>
      </c>
      <c r="F286" s="2265" t="s">
        <v>305</v>
      </c>
      <c r="G286" s="1740" t="s">
        <v>22</v>
      </c>
      <c r="H286" s="820" t="s">
        <v>22</v>
      </c>
      <c r="I286" s="1740">
        <v>45512</v>
      </c>
      <c r="J286" s="820" t="s">
        <v>22</v>
      </c>
      <c r="K286" s="1527" t="s">
        <v>949</v>
      </c>
      <c r="L286" s="1637"/>
      <c r="M286" s="1637"/>
      <c r="N286" s="1637"/>
      <c r="O286" s="1637"/>
      <c r="P286" s="1637"/>
      <c r="Q286" s="1637"/>
      <c r="R286" s="1637"/>
      <c r="S286" s="1637"/>
      <c r="T286" s="1637"/>
      <c r="U286" s="677"/>
      <c r="V286" s="1637">
        <v>0</v>
      </c>
    </row>
    <row s="1852" customFormat="1" customHeight="1" ht="33.75">
      <c r="A287" s="1637"/>
      <c r="B287" s="2399" t="s">
        <v>1189</v>
      </c>
      <c r="C287" s="2400" t="s">
        <v>688</v>
      </c>
      <c r="D287" s="691" t="str">
        <f>B287&amp;".1"</f>
        <v>4.116.1</v>
      </c>
      <c r="E287" s="1669" t="s">
        <v>946</v>
      </c>
      <c r="F287" s="2265" t="s">
        <v>305</v>
      </c>
      <c r="G287" s="2355" t="s">
        <v>22</v>
      </c>
      <c r="H287" s="820" t="s">
        <v>22</v>
      </c>
      <c r="I287" s="2355" t="s">
        <v>1190</v>
      </c>
      <c r="J287" s="820" t="s">
        <v>22</v>
      </c>
      <c r="K287" s="1527" t="s">
        <v>947</v>
      </c>
      <c r="L287" s="1637"/>
      <c r="M287" s="1637"/>
      <c r="N287" s="1637"/>
      <c r="O287" s="1637"/>
      <c r="P287" s="1637"/>
      <c r="Q287" s="1637"/>
      <c r="R287" s="1637"/>
      <c r="S287" s="1637"/>
      <c r="T287" s="1637"/>
      <c r="U287" s="677"/>
      <c r="V287" s="1637">
        <v>0</v>
      </c>
    </row>
    <row s="1852" customFormat="1" customHeight="1" ht="15">
      <c r="A288" s="1634"/>
      <c r="B288" s="2399"/>
      <c r="C288" s="2400"/>
      <c r="D288" s="691" t="str">
        <f>B287&amp;".2"</f>
        <v>4.116.2</v>
      </c>
      <c r="E288" s="1669" t="s">
        <v>948</v>
      </c>
      <c r="F288" s="2265" t="s">
        <v>305</v>
      </c>
      <c r="G288" s="1740" t="s">
        <v>22</v>
      </c>
      <c r="H288" s="820" t="s">
        <v>22</v>
      </c>
      <c r="I288" s="1740">
        <v>45512</v>
      </c>
      <c r="J288" s="820" t="s">
        <v>22</v>
      </c>
      <c r="K288" s="1527" t="s">
        <v>949</v>
      </c>
      <c r="L288" s="1637"/>
      <c r="M288" s="1637"/>
      <c r="N288" s="1637"/>
      <c r="O288" s="1637"/>
      <c r="P288" s="1637"/>
      <c r="Q288" s="1637"/>
      <c r="R288" s="1637"/>
      <c r="S288" s="1637"/>
      <c r="T288" s="1637"/>
      <c r="U288" s="677"/>
      <c r="V288" s="1637">
        <v>0</v>
      </c>
    </row>
    <row s="1852" customFormat="1" customHeight="1" ht="33.75">
      <c r="A289" s="1637"/>
      <c r="B289" s="2399" t="s">
        <v>1191</v>
      </c>
      <c r="C289" s="2400" t="s">
        <v>688</v>
      </c>
      <c r="D289" s="691" t="str">
        <f>B289&amp;".1"</f>
        <v>4.117.1</v>
      </c>
      <c r="E289" s="1669" t="s">
        <v>946</v>
      </c>
      <c r="F289" s="2265" t="s">
        <v>305</v>
      </c>
      <c r="G289" s="2355" t="s">
        <v>22</v>
      </c>
      <c r="H289" s="820" t="s">
        <v>22</v>
      </c>
      <c r="I289" s="2355" t="s">
        <v>1192</v>
      </c>
      <c r="J289" s="820" t="s">
        <v>22</v>
      </c>
      <c r="K289" s="1527" t="s">
        <v>947</v>
      </c>
      <c r="L289" s="1637"/>
      <c r="M289" s="1637"/>
      <c r="N289" s="1637"/>
      <c r="O289" s="1637"/>
      <c r="P289" s="1637"/>
      <c r="Q289" s="1637"/>
      <c r="R289" s="1637"/>
      <c r="S289" s="1637"/>
      <c r="T289" s="1637"/>
      <c r="U289" s="677"/>
      <c r="V289" s="1637">
        <v>0</v>
      </c>
    </row>
    <row s="1852" customFormat="1" customHeight="1" ht="15">
      <c r="A290" s="1634"/>
      <c r="B290" s="2399"/>
      <c r="C290" s="2400"/>
      <c r="D290" s="691" t="str">
        <f>B289&amp;".2"</f>
        <v>4.117.2</v>
      </c>
      <c r="E290" s="1669" t="s">
        <v>948</v>
      </c>
      <c r="F290" s="2265" t="s">
        <v>305</v>
      </c>
      <c r="G290" s="1740" t="s">
        <v>22</v>
      </c>
      <c r="H290" s="820" t="s">
        <v>22</v>
      </c>
      <c r="I290" s="1740">
        <v>45535</v>
      </c>
      <c r="J290" s="820" t="s">
        <v>22</v>
      </c>
      <c r="K290" s="1527" t="s">
        <v>949</v>
      </c>
      <c r="L290" s="1637"/>
      <c r="M290" s="1637"/>
      <c r="N290" s="1637"/>
      <c r="O290" s="1637"/>
      <c r="P290" s="1637"/>
      <c r="Q290" s="1637"/>
      <c r="R290" s="1637"/>
      <c r="S290" s="1637"/>
      <c r="T290" s="1637"/>
      <c r="U290" s="677"/>
      <c r="V290" s="1637">
        <v>0</v>
      </c>
    </row>
    <row s="1852" customFormat="1" customHeight="1" ht="33.75">
      <c r="A291" s="1637"/>
      <c r="B291" s="2399" t="s">
        <v>1193</v>
      </c>
      <c r="C291" s="2400" t="s">
        <v>688</v>
      </c>
      <c r="D291" s="691" t="str">
        <f>B291&amp;".1"</f>
        <v>4.118.1</v>
      </c>
      <c r="E291" s="1669" t="s">
        <v>946</v>
      </c>
      <c r="F291" s="2265" t="s">
        <v>305</v>
      </c>
      <c r="G291" s="2355" t="s">
        <v>22</v>
      </c>
      <c r="H291" s="820" t="s">
        <v>22</v>
      </c>
      <c r="I291" s="2355" t="s">
        <v>1194</v>
      </c>
      <c r="J291" s="820" t="s">
        <v>22</v>
      </c>
      <c r="K291" s="1527" t="s">
        <v>947</v>
      </c>
      <c r="L291" s="1637"/>
      <c r="M291" s="1637"/>
      <c r="N291" s="1637"/>
      <c r="O291" s="1637"/>
      <c r="P291" s="1637"/>
      <c r="Q291" s="1637"/>
      <c r="R291" s="1637"/>
      <c r="S291" s="1637"/>
      <c r="T291" s="1637"/>
      <c r="U291" s="677"/>
      <c r="V291" s="1637">
        <v>0</v>
      </c>
    </row>
    <row s="1852" customFormat="1" customHeight="1" ht="15">
      <c r="A292" s="1634"/>
      <c r="B292" s="2399"/>
      <c r="C292" s="2400"/>
      <c r="D292" s="691" t="str">
        <f>B291&amp;".2"</f>
        <v>4.118.2</v>
      </c>
      <c r="E292" s="1669" t="s">
        <v>948</v>
      </c>
      <c r="F292" s="2265" t="s">
        <v>305</v>
      </c>
      <c r="G292" s="1740" t="s">
        <v>22</v>
      </c>
      <c r="H292" s="820" t="s">
        <v>22</v>
      </c>
      <c r="I292" s="1740">
        <v>45498</v>
      </c>
      <c r="J292" s="820" t="s">
        <v>22</v>
      </c>
      <c r="K292" s="1527" t="s">
        <v>949</v>
      </c>
      <c r="L292" s="1637"/>
      <c r="M292" s="1637"/>
      <c r="N292" s="1637"/>
      <c r="O292" s="1637"/>
      <c r="P292" s="1637"/>
      <c r="Q292" s="1637"/>
      <c r="R292" s="1637"/>
      <c r="S292" s="1637"/>
      <c r="T292" s="1637"/>
      <c r="U292" s="677"/>
      <c r="V292" s="1637">
        <v>0</v>
      </c>
    </row>
    <row s="1852" customFormat="1" customHeight="1" ht="33.75">
      <c r="A293" s="1637"/>
      <c r="B293" s="2399" t="s">
        <v>1195</v>
      </c>
      <c r="C293" s="2400" t="s">
        <v>688</v>
      </c>
      <c r="D293" s="691" t="str">
        <f>B293&amp;".1"</f>
        <v>4.119.1</v>
      </c>
      <c r="E293" s="1669" t="s">
        <v>946</v>
      </c>
      <c r="F293" s="2265" t="s">
        <v>305</v>
      </c>
      <c r="G293" s="2355" t="s">
        <v>22</v>
      </c>
      <c r="H293" s="820" t="s">
        <v>22</v>
      </c>
      <c r="I293" s="2355" t="s">
        <v>1196</v>
      </c>
      <c r="J293" s="820" t="s">
        <v>22</v>
      </c>
      <c r="K293" s="1527" t="s">
        <v>947</v>
      </c>
      <c r="L293" s="1637"/>
      <c r="M293" s="1637"/>
      <c r="N293" s="1637"/>
      <c r="O293" s="1637"/>
      <c r="P293" s="1637"/>
      <c r="Q293" s="1637"/>
      <c r="R293" s="1637"/>
      <c r="S293" s="1637"/>
      <c r="T293" s="1637"/>
      <c r="U293" s="677"/>
      <c r="V293" s="1637">
        <v>0</v>
      </c>
    </row>
    <row s="1852" customFormat="1" customHeight="1" ht="15">
      <c r="A294" s="1634"/>
      <c r="B294" s="2399"/>
      <c r="C294" s="2400"/>
      <c r="D294" s="691" t="str">
        <f>B293&amp;".2"</f>
        <v>4.119.2</v>
      </c>
      <c r="E294" s="1669" t="s">
        <v>948</v>
      </c>
      <c r="F294" s="2265" t="s">
        <v>305</v>
      </c>
      <c r="G294" s="1740" t="s">
        <v>22</v>
      </c>
      <c r="H294" s="820" t="s">
        <v>22</v>
      </c>
      <c r="I294" s="1740">
        <v>45498</v>
      </c>
      <c r="J294" s="820" t="s">
        <v>22</v>
      </c>
      <c r="K294" s="1527" t="s">
        <v>949</v>
      </c>
      <c r="L294" s="1637"/>
      <c r="M294" s="1637"/>
      <c r="N294" s="1637"/>
      <c r="O294" s="1637"/>
      <c r="P294" s="1637"/>
      <c r="Q294" s="1637"/>
      <c r="R294" s="1637"/>
      <c r="S294" s="1637"/>
      <c r="T294" s="1637"/>
      <c r="U294" s="677"/>
      <c r="V294" s="1637">
        <v>0</v>
      </c>
    </row>
    <row s="1852" customFormat="1" customHeight="1" ht="33.75">
      <c r="A295" s="1637"/>
      <c r="B295" s="2399" t="s">
        <v>1197</v>
      </c>
      <c r="C295" s="2400" t="s">
        <v>688</v>
      </c>
      <c r="D295" s="691" t="str">
        <f>B295&amp;".1"</f>
        <v>4.120.1</v>
      </c>
      <c r="E295" s="1669" t="s">
        <v>946</v>
      </c>
      <c r="F295" s="2265" t="s">
        <v>305</v>
      </c>
      <c r="G295" s="2355" t="s">
        <v>22</v>
      </c>
      <c r="H295" s="820" t="s">
        <v>22</v>
      </c>
      <c r="I295" s="2355" t="s">
        <v>1198</v>
      </c>
      <c r="J295" s="820" t="s">
        <v>22</v>
      </c>
      <c r="K295" s="1527" t="s">
        <v>947</v>
      </c>
      <c r="L295" s="1637"/>
      <c r="M295" s="1637"/>
      <c r="N295" s="1637"/>
      <c r="O295" s="1637"/>
      <c r="P295" s="1637"/>
      <c r="Q295" s="1637"/>
      <c r="R295" s="1637"/>
      <c r="S295" s="1637"/>
      <c r="T295" s="1637"/>
      <c r="U295" s="677"/>
      <c r="V295" s="1637">
        <v>0</v>
      </c>
    </row>
    <row s="1852" customFormat="1" customHeight="1" ht="15">
      <c r="A296" s="1634"/>
      <c r="B296" s="2399"/>
      <c r="C296" s="2400"/>
      <c r="D296" s="691" t="str">
        <f>B295&amp;".2"</f>
        <v>4.120.2</v>
      </c>
      <c r="E296" s="1669" t="s">
        <v>948</v>
      </c>
      <c r="F296" s="2265" t="s">
        <v>305</v>
      </c>
      <c r="G296" s="1740" t="s">
        <v>22</v>
      </c>
      <c r="H296" s="820" t="s">
        <v>22</v>
      </c>
      <c r="I296" s="1740">
        <v>45498</v>
      </c>
      <c r="J296" s="820" t="s">
        <v>22</v>
      </c>
      <c r="K296" s="1527" t="s">
        <v>949</v>
      </c>
      <c r="L296" s="1637"/>
      <c r="M296" s="1637"/>
      <c r="N296" s="1637"/>
      <c r="O296" s="1637"/>
      <c r="P296" s="1637"/>
      <c r="Q296" s="1637"/>
      <c r="R296" s="1637"/>
      <c r="S296" s="1637"/>
      <c r="T296" s="1637"/>
      <c r="U296" s="677"/>
      <c r="V296" s="1637">
        <v>0</v>
      </c>
    </row>
    <row s="1852" customFormat="1" customHeight="1" ht="33.75">
      <c r="A297" s="1637"/>
      <c r="B297" s="2399" t="s">
        <v>1199</v>
      </c>
      <c r="C297" s="2400" t="s">
        <v>688</v>
      </c>
      <c r="D297" s="691" t="str">
        <f>B297&amp;".1"</f>
        <v>4.121.1</v>
      </c>
      <c r="E297" s="1669" t="s">
        <v>946</v>
      </c>
      <c r="F297" s="2265" t="s">
        <v>305</v>
      </c>
      <c r="G297" s="2355" t="s">
        <v>22</v>
      </c>
      <c r="H297" s="820" t="s">
        <v>22</v>
      </c>
      <c r="I297" s="2355" t="s">
        <v>1200</v>
      </c>
      <c r="J297" s="820" t="s">
        <v>22</v>
      </c>
      <c r="K297" s="1527" t="s">
        <v>947</v>
      </c>
      <c r="L297" s="1637"/>
      <c r="M297" s="1637"/>
      <c r="N297" s="1637"/>
      <c r="O297" s="1637"/>
      <c r="P297" s="1637"/>
      <c r="Q297" s="1637"/>
      <c r="R297" s="1637"/>
      <c r="S297" s="1637"/>
      <c r="T297" s="1637"/>
      <c r="U297" s="677"/>
      <c r="V297" s="1637">
        <v>0</v>
      </c>
    </row>
    <row s="1852" customFormat="1" customHeight="1" ht="15">
      <c r="A298" s="1634"/>
      <c r="B298" s="2399"/>
      <c r="C298" s="2400"/>
      <c r="D298" s="691" t="str">
        <f>B297&amp;".2"</f>
        <v>4.121.2</v>
      </c>
      <c r="E298" s="1669" t="s">
        <v>948</v>
      </c>
      <c r="F298" s="2265" t="s">
        <v>305</v>
      </c>
      <c r="G298" s="1740" t="s">
        <v>22</v>
      </c>
      <c r="H298" s="820" t="s">
        <v>22</v>
      </c>
      <c r="I298" s="1740">
        <v>45498</v>
      </c>
      <c r="J298" s="820" t="s">
        <v>22</v>
      </c>
      <c r="K298" s="1527" t="s">
        <v>949</v>
      </c>
      <c r="L298" s="1637"/>
      <c r="M298" s="1637"/>
      <c r="N298" s="1637"/>
      <c r="O298" s="1637"/>
      <c r="P298" s="1637"/>
      <c r="Q298" s="1637"/>
      <c r="R298" s="1637"/>
      <c r="S298" s="1637"/>
      <c r="T298" s="1637"/>
      <c r="U298" s="677"/>
      <c r="V298" s="1637">
        <v>0</v>
      </c>
    </row>
    <row s="1852" customFormat="1" customHeight="1" ht="33.75">
      <c r="A299" s="1637"/>
      <c r="B299" s="2399" t="s">
        <v>1201</v>
      </c>
      <c r="C299" s="2400" t="s">
        <v>688</v>
      </c>
      <c r="D299" s="691" t="str">
        <f>B299&amp;".1"</f>
        <v>4.122.1</v>
      </c>
      <c r="E299" s="1669" t="s">
        <v>946</v>
      </c>
      <c r="F299" s="2265" t="s">
        <v>305</v>
      </c>
      <c r="G299" s="2355" t="s">
        <v>22</v>
      </c>
      <c r="H299" s="820" t="s">
        <v>22</v>
      </c>
      <c r="I299" s="2355" t="s">
        <v>1202</v>
      </c>
      <c r="J299" s="820" t="s">
        <v>22</v>
      </c>
      <c r="K299" s="1527" t="s">
        <v>947</v>
      </c>
      <c r="L299" s="1637"/>
      <c r="M299" s="1637"/>
      <c r="N299" s="1637"/>
      <c r="O299" s="1637"/>
      <c r="P299" s="1637"/>
      <c r="Q299" s="1637"/>
      <c r="R299" s="1637"/>
      <c r="S299" s="1637"/>
      <c r="T299" s="1637"/>
      <c r="U299" s="677"/>
      <c r="V299" s="1637">
        <v>0</v>
      </c>
    </row>
    <row s="1852" customFormat="1" customHeight="1" ht="15">
      <c r="A300" s="1634"/>
      <c r="B300" s="2399"/>
      <c r="C300" s="2400"/>
      <c r="D300" s="691" t="str">
        <f>B299&amp;".2"</f>
        <v>4.122.2</v>
      </c>
      <c r="E300" s="1669" t="s">
        <v>948</v>
      </c>
      <c r="F300" s="2265" t="s">
        <v>305</v>
      </c>
      <c r="G300" s="1740" t="s">
        <v>22</v>
      </c>
      <c r="H300" s="820" t="s">
        <v>22</v>
      </c>
      <c r="I300" s="1740">
        <v>45498</v>
      </c>
      <c r="J300" s="820" t="s">
        <v>22</v>
      </c>
      <c r="K300" s="1527" t="s">
        <v>949</v>
      </c>
      <c r="L300" s="1637"/>
      <c r="M300" s="1637"/>
      <c r="N300" s="1637"/>
      <c r="O300" s="1637"/>
      <c r="P300" s="1637"/>
      <c r="Q300" s="1637"/>
      <c r="R300" s="1637"/>
      <c r="S300" s="1637"/>
      <c r="T300" s="1637"/>
      <c r="U300" s="677"/>
      <c r="V300" s="1637">
        <v>0</v>
      </c>
    </row>
    <row s="1852" customFormat="1" customHeight="1" ht="33.75">
      <c r="A301" s="1637"/>
      <c r="B301" s="2399" t="s">
        <v>1203</v>
      </c>
      <c r="C301" s="2400" t="s">
        <v>688</v>
      </c>
      <c r="D301" s="691" t="str">
        <f>B301&amp;".1"</f>
        <v>4.123.1</v>
      </c>
      <c r="E301" s="1669" t="s">
        <v>946</v>
      </c>
      <c r="F301" s="2265" t="s">
        <v>305</v>
      </c>
      <c r="G301" s="2355" t="s">
        <v>22</v>
      </c>
      <c r="H301" s="820" t="s">
        <v>22</v>
      </c>
      <c r="I301" s="2355" t="s">
        <v>1204</v>
      </c>
      <c r="J301" s="820" t="s">
        <v>22</v>
      </c>
      <c r="K301" s="1527" t="s">
        <v>947</v>
      </c>
      <c r="L301" s="1637"/>
      <c r="M301" s="1637"/>
      <c r="N301" s="1637"/>
      <c r="O301" s="1637"/>
      <c r="P301" s="1637"/>
      <c r="Q301" s="1637"/>
      <c r="R301" s="1637"/>
      <c r="S301" s="1637"/>
      <c r="T301" s="1637"/>
      <c r="U301" s="677"/>
      <c r="V301" s="1637">
        <v>0</v>
      </c>
    </row>
    <row s="1852" customFormat="1" customHeight="1" ht="15">
      <c r="A302" s="1634"/>
      <c r="B302" s="2399"/>
      <c r="C302" s="2400"/>
      <c r="D302" s="691" t="str">
        <f>B301&amp;".2"</f>
        <v>4.123.2</v>
      </c>
      <c r="E302" s="1669" t="s">
        <v>948</v>
      </c>
      <c r="F302" s="2265" t="s">
        <v>305</v>
      </c>
      <c r="G302" s="1740" t="s">
        <v>22</v>
      </c>
      <c r="H302" s="820" t="s">
        <v>22</v>
      </c>
      <c r="I302" s="1740">
        <v>45498</v>
      </c>
      <c r="J302" s="820" t="s">
        <v>22</v>
      </c>
      <c r="K302" s="1527" t="s">
        <v>949</v>
      </c>
      <c r="L302" s="1637"/>
      <c r="M302" s="1637"/>
      <c r="N302" s="1637"/>
      <c r="O302" s="1637"/>
      <c r="P302" s="1637"/>
      <c r="Q302" s="1637"/>
      <c r="R302" s="1637"/>
      <c r="S302" s="1637"/>
      <c r="T302" s="1637"/>
      <c r="U302" s="677"/>
      <c r="V302" s="1637">
        <v>0</v>
      </c>
    </row>
    <row s="1852" customFormat="1" customHeight="1" ht="33.75">
      <c r="A303" s="1637"/>
      <c r="B303" s="2399" t="s">
        <v>1205</v>
      </c>
      <c r="C303" s="2400" t="s">
        <v>688</v>
      </c>
      <c r="D303" s="691" t="str">
        <f>B303&amp;".1"</f>
        <v>4.124.1</v>
      </c>
      <c r="E303" s="1669" t="s">
        <v>946</v>
      </c>
      <c r="F303" s="2265" t="s">
        <v>305</v>
      </c>
      <c r="G303" s="2355" t="s">
        <v>22</v>
      </c>
      <c r="H303" s="820" t="s">
        <v>22</v>
      </c>
      <c r="I303" s="2355" t="s">
        <v>1206</v>
      </c>
      <c r="J303" s="820" t="s">
        <v>22</v>
      </c>
      <c r="K303" s="1527" t="s">
        <v>947</v>
      </c>
      <c r="L303" s="1637"/>
      <c r="M303" s="1637"/>
      <c r="N303" s="1637"/>
      <c r="O303" s="1637"/>
      <c r="P303" s="1637"/>
      <c r="Q303" s="1637"/>
      <c r="R303" s="1637"/>
      <c r="S303" s="1637"/>
      <c r="T303" s="1637"/>
      <c r="U303" s="677"/>
      <c r="V303" s="1637">
        <v>0</v>
      </c>
    </row>
    <row s="1852" customFormat="1" customHeight="1" ht="15">
      <c r="A304" s="1634"/>
      <c r="B304" s="2399"/>
      <c r="C304" s="2400"/>
      <c r="D304" s="691" t="str">
        <f>B303&amp;".2"</f>
        <v>4.124.2</v>
      </c>
      <c r="E304" s="1669" t="s">
        <v>948</v>
      </c>
      <c r="F304" s="2265" t="s">
        <v>305</v>
      </c>
      <c r="G304" s="1740" t="s">
        <v>22</v>
      </c>
      <c r="H304" s="820" t="s">
        <v>22</v>
      </c>
      <c r="I304" s="1740">
        <v>45498</v>
      </c>
      <c r="J304" s="820" t="s">
        <v>22</v>
      </c>
      <c r="K304" s="1527" t="s">
        <v>949</v>
      </c>
      <c r="L304" s="1637"/>
      <c r="M304" s="1637"/>
      <c r="N304" s="1637"/>
      <c r="O304" s="1637"/>
      <c r="P304" s="1637"/>
      <c r="Q304" s="1637"/>
      <c r="R304" s="1637"/>
      <c r="S304" s="1637"/>
      <c r="T304" s="1637"/>
      <c r="U304" s="677"/>
      <c r="V304" s="1637">
        <v>0</v>
      </c>
    </row>
    <row s="1852" customFormat="1" customHeight="1" ht="33.75">
      <c r="A305" s="1637"/>
      <c r="B305" s="2399" t="s">
        <v>1207</v>
      </c>
      <c r="C305" s="2400" t="s">
        <v>688</v>
      </c>
      <c r="D305" s="691" t="str">
        <f>B305&amp;".1"</f>
        <v>4.125.1</v>
      </c>
      <c r="E305" s="1669" t="s">
        <v>946</v>
      </c>
      <c r="F305" s="2265" t="s">
        <v>305</v>
      </c>
      <c r="G305" s="2355" t="s">
        <v>22</v>
      </c>
      <c r="H305" s="820" t="s">
        <v>22</v>
      </c>
      <c r="I305" s="2355" t="s">
        <v>1208</v>
      </c>
      <c r="J305" s="820" t="s">
        <v>22</v>
      </c>
      <c r="K305" s="1527" t="s">
        <v>947</v>
      </c>
      <c r="L305" s="1637"/>
      <c r="M305" s="1637"/>
      <c r="N305" s="1637"/>
      <c r="O305" s="1637"/>
      <c r="P305" s="1637"/>
      <c r="Q305" s="1637"/>
      <c r="R305" s="1637"/>
      <c r="S305" s="1637"/>
      <c r="T305" s="1637"/>
      <c r="U305" s="677"/>
      <c r="V305" s="1637">
        <v>0</v>
      </c>
    </row>
    <row s="1852" customFormat="1" customHeight="1" ht="15">
      <c r="A306" s="1634"/>
      <c r="B306" s="2399"/>
      <c r="C306" s="2400"/>
      <c r="D306" s="691" t="str">
        <f>B305&amp;".2"</f>
        <v>4.125.2</v>
      </c>
      <c r="E306" s="1669" t="s">
        <v>948</v>
      </c>
      <c r="F306" s="2265" t="s">
        <v>305</v>
      </c>
      <c r="G306" s="1740" t="s">
        <v>22</v>
      </c>
      <c r="H306" s="820" t="s">
        <v>22</v>
      </c>
      <c r="I306" s="1740">
        <v>45498</v>
      </c>
      <c r="J306" s="820" t="s">
        <v>22</v>
      </c>
      <c r="K306" s="1527" t="s">
        <v>949</v>
      </c>
      <c r="L306" s="1637"/>
      <c r="M306" s="1637"/>
      <c r="N306" s="1637"/>
      <c r="O306" s="1637"/>
      <c r="P306" s="1637"/>
      <c r="Q306" s="1637"/>
      <c r="R306" s="1637"/>
      <c r="S306" s="1637"/>
      <c r="T306" s="1637"/>
      <c r="U306" s="677"/>
      <c r="V306" s="1637">
        <v>0</v>
      </c>
    </row>
    <row s="1852" customFormat="1" customHeight="1" ht="33.75">
      <c r="A307" s="1637"/>
      <c r="B307" s="2399" t="s">
        <v>1209</v>
      </c>
      <c r="C307" s="2400" t="s">
        <v>688</v>
      </c>
      <c r="D307" s="691" t="str">
        <f>B307&amp;".1"</f>
        <v>4.126.1</v>
      </c>
      <c r="E307" s="1669" t="s">
        <v>946</v>
      </c>
      <c r="F307" s="2265" t="s">
        <v>305</v>
      </c>
      <c r="G307" s="2355" t="s">
        <v>22</v>
      </c>
      <c r="H307" s="820" t="s">
        <v>22</v>
      </c>
      <c r="I307" s="2355" t="s">
        <v>1210</v>
      </c>
      <c r="J307" s="820" t="s">
        <v>22</v>
      </c>
      <c r="K307" s="1527" t="s">
        <v>947</v>
      </c>
      <c r="L307" s="1637"/>
      <c r="M307" s="1637"/>
      <c r="N307" s="1637"/>
      <c r="O307" s="1637"/>
      <c r="P307" s="1637"/>
      <c r="Q307" s="1637"/>
      <c r="R307" s="1637"/>
      <c r="S307" s="1637"/>
      <c r="T307" s="1637"/>
      <c r="U307" s="677"/>
      <c r="V307" s="1637">
        <v>0</v>
      </c>
    </row>
    <row s="1852" customFormat="1" customHeight="1" ht="15">
      <c r="A308" s="1634"/>
      <c r="B308" s="2399"/>
      <c r="C308" s="2400"/>
      <c r="D308" s="691" t="str">
        <f>B307&amp;".2"</f>
        <v>4.126.2</v>
      </c>
      <c r="E308" s="1669" t="s">
        <v>948</v>
      </c>
      <c r="F308" s="2265" t="s">
        <v>305</v>
      </c>
      <c r="G308" s="1740" t="s">
        <v>22</v>
      </c>
      <c r="H308" s="820" t="s">
        <v>22</v>
      </c>
      <c r="I308" s="1740">
        <v>45498</v>
      </c>
      <c r="J308" s="820" t="s">
        <v>22</v>
      </c>
      <c r="K308" s="1527" t="s">
        <v>949</v>
      </c>
      <c r="L308" s="1637"/>
      <c r="M308" s="1637"/>
      <c r="N308" s="1637"/>
      <c r="O308" s="1637"/>
      <c r="P308" s="1637"/>
      <c r="Q308" s="1637"/>
      <c r="R308" s="1637"/>
      <c r="S308" s="1637"/>
      <c r="T308" s="1637"/>
      <c r="U308" s="677"/>
      <c r="V308" s="1637">
        <v>0</v>
      </c>
    </row>
    <row s="1852" customFormat="1" customHeight="1" ht="33.75">
      <c r="A309" s="1637"/>
      <c r="B309" s="2399" t="s">
        <v>1211</v>
      </c>
      <c r="C309" s="2400" t="s">
        <v>688</v>
      </c>
      <c r="D309" s="691" t="str">
        <f>B309&amp;".1"</f>
        <v>4.127.1</v>
      </c>
      <c r="E309" s="1669" t="s">
        <v>946</v>
      </c>
      <c r="F309" s="2265" t="s">
        <v>305</v>
      </c>
      <c r="G309" s="2355" t="s">
        <v>22</v>
      </c>
      <c r="H309" s="820" t="s">
        <v>22</v>
      </c>
      <c r="I309" s="2355" t="s">
        <v>1212</v>
      </c>
      <c r="J309" s="820" t="s">
        <v>22</v>
      </c>
      <c r="K309" s="1527" t="s">
        <v>947</v>
      </c>
      <c r="L309" s="1637"/>
      <c r="M309" s="1637"/>
      <c r="N309" s="1637"/>
      <c r="O309" s="1637"/>
      <c r="P309" s="1637"/>
      <c r="Q309" s="1637"/>
      <c r="R309" s="1637"/>
      <c r="S309" s="1637"/>
      <c r="T309" s="1637"/>
      <c r="U309" s="677"/>
      <c r="V309" s="1637">
        <v>0</v>
      </c>
    </row>
    <row s="1852" customFormat="1" customHeight="1" ht="15">
      <c r="A310" s="1634"/>
      <c r="B310" s="2399"/>
      <c r="C310" s="2400"/>
      <c r="D310" s="691" t="str">
        <f>B309&amp;".2"</f>
        <v>4.127.2</v>
      </c>
      <c r="E310" s="1669" t="s">
        <v>948</v>
      </c>
      <c r="F310" s="2265" t="s">
        <v>305</v>
      </c>
      <c r="G310" s="1740" t="s">
        <v>22</v>
      </c>
      <c r="H310" s="820" t="s">
        <v>22</v>
      </c>
      <c r="I310" s="1740">
        <v>45498</v>
      </c>
      <c r="J310" s="820" t="s">
        <v>22</v>
      </c>
      <c r="K310" s="1527" t="s">
        <v>949</v>
      </c>
      <c r="L310" s="1637"/>
      <c r="M310" s="1637"/>
      <c r="N310" s="1637"/>
      <c r="O310" s="1637"/>
      <c r="P310" s="1637"/>
      <c r="Q310" s="1637"/>
      <c r="R310" s="1637"/>
      <c r="S310" s="1637"/>
      <c r="T310" s="1637"/>
      <c r="U310" s="677"/>
      <c r="V310" s="1637">
        <v>0</v>
      </c>
    </row>
    <row s="1852" customFormat="1" customHeight="1" ht="33.75">
      <c r="A311" s="1637"/>
      <c r="B311" s="2399" t="s">
        <v>1213</v>
      </c>
      <c r="C311" s="2400" t="s">
        <v>688</v>
      </c>
      <c r="D311" s="691" t="str">
        <f>B311&amp;".1"</f>
        <v>4.128.1</v>
      </c>
      <c r="E311" s="1669" t="s">
        <v>946</v>
      </c>
      <c r="F311" s="2265" t="s">
        <v>305</v>
      </c>
      <c r="G311" s="2355" t="s">
        <v>22</v>
      </c>
      <c r="H311" s="820" t="s">
        <v>22</v>
      </c>
      <c r="I311" s="2355" t="s">
        <v>1212</v>
      </c>
      <c r="J311" s="820" t="s">
        <v>22</v>
      </c>
      <c r="K311" s="1527" t="s">
        <v>947</v>
      </c>
      <c r="L311" s="1637"/>
      <c r="M311" s="1637"/>
      <c r="N311" s="1637"/>
      <c r="O311" s="1637"/>
      <c r="P311" s="1637"/>
      <c r="Q311" s="1637"/>
      <c r="R311" s="1637"/>
      <c r="S311" s="1637"/>
      <c r="T311" s="1637"/>
      <c r="U311" s="677"/>
      <c r="V311" s="1637">
        <v>0</v>
      </c>
    </row>
    <row s="1852" customFormat="1" customHeight="1" ht="15">
      <c r="A312" s="1634"/>
      <c r="B312" s="2399"/>
      <c r="C312" s="2400"/>
      <c r="D312" s="691" t="str">
        <f>B311&amp;".2"</f>
        <v>4.128.2</v>
      </c>
      <c r="E312" s="1669" t="s">
        <v>948</v>
      </c>
      <c r="F312" s="2265" t="s">
        <v>305</v>
      </c>
      <c r="G312" s="1740" t="s">
        <v>22</v>
      </c>
      <c r="H312" s="820" t="s">
        <v>22</v>
      </c>
      <c r="I312" s="1740">
        <v>45511</v>
      </c>
      <c r="J312" s="820" t="s">
        <v>22</v>
      </c>
      <c r="K312" s="1527" t="s">
        <v>949</v>
      </c>
      <c r="L312" s="1637"/>
      <c r="M312" s="1637"/>
      <c r="N312" s="1637"/>
      <c r="O312" s="1637"/>
      <c r="P312" s="1637"/>
      <c r="Q312" s="1637"/>
      <c r="R312" s="1637"/>
      <c r="S312" s="1637"/>
      <c r="T312" s="1637"/>
      <c r="U312" s="677"/>
      <c r="V312" s="1637">
        <v>0</v>
      </c>
    </row>
    <row s="1852" customFormat="1" customHeight="1" ht="33.75">
      <c r="A313" s="1637"/>
      <c r="B313" s="2399" t="s">
        <v>1214</v>
      </c>
      <c r="C313" s="2400" t="s">
        <v>688</v>
      </c>
      <c r="D313" s="691" t="str">
        <f>B313&amp;".1"</f>
        <v>4.129.1</v>
      </c>
      <c r="E313" s="1669" t="s">
        <v>946</v>
      </c>
      <c r="F313" s="2265" t="s">
        <v>305</v>
      </c>
      <c r="G313" s="2355" t="s">
        <v>22</v>
      </c>
      <c r="H313" s="820" t="s">
        <v>22</v>
      </c>
      <c r="I313" s="2355" t="s">
        <v>1215</v>
      </c>
      <c r="J313" s="820" t="s">
        <v>22</v>
      </c>
      <c r="K313" s="1527" t="s">
        <v>947</v>
      </c>
      <c r="L313" s="1637"/>
      <c r="M313" s="1637"/>
      <c r="N313" s="1637"/>
      <c r="O313" s="1637"/>
      <c r="P313" s="1637"/>
      <c r="Q313" s="1637"/>
      <c r="R313" s="1637"/>
      <c r="S313" s="1637"/>
      <c r="T313" s="1637"/>
      <c r="U313" s="677"/>
      <c r="V313" s="1637">
        <v>0</v>
      </c>
    </row>
    <row s="1852" customFormat="1" customHeight="1" ht="15">
      <c r="A314" s="1634"/>
      <c r="B314" s="2399"/>
      <c r="C314" s="2400"/>
      <c r="D314" s="691" t="str">
        <f>B313&amp;".2"</f>
        <v>4.129.2</v>
      </c>
      <c r="E314" s="1669" t="s">
        <v>948</v>
      </c>
      <c r="F314" s="2265" t="s">
        <v>305</v>
      </c>
      <c r="G314" s="1740" t="s">
        <v>22</v>
      </c>
      <c r="H314" s="820" t="s">
        <v>22</v>
      </c>
      <c r="I314" s="1740">
        <v>45498</v>
      </c>
      <c r="J314" s="820" t="s">
        <v>22</v>
      </c>
      <c r="K314" s="1527" t="s">
        <v>949</v>
      </c>
      <c r="L314" s="1637"/>
      <c r="M314" s="1637"/>
      <c r="N314" s="1637"/>
      <c r="O314" s="1637"/>
      <c r="P314" s="1637"/>
      <c r="Q314" s="1637"/>
      <c r="R314" s="1637"/>
      <c r="S314" s="1637"/>
      <c r="T314" s="1637"/>
      <c r="U314" s="677"/>
      <c r="V314" s="1637">
        <v>0</v>
      </c>
    </row>
    <row s="1852" customFormat="1" customHeight="1" ht="33.75">
      <c r="A315" s="1637"/>
      <c r="B315" s="2399" t="s">
        <v>1216</v>
      </c>
      <c r="C315" s="2400" t="s">
        <v>688</v>
      </c>
      <c r="D315" s="691" t="str">
        <f>B315&amp;".1"</f>
        <v>4.130.1</v>
      </c>
      <c r="E315" s="1669" t="s">
        <v>946</v>
      </c>
      <c r="F315" s="2265" t="s">
        <v>305</v>
      </c>
      <c r="G315" s="2355" t="s">
        <v>22</v>
      </c>
      <c r="H315" s="820" t="s">
        <v>22</v>
      </c>
      <c r="I315" s="2355" t="s">
        <v>1217</v>
      </c>
      <c r="J315" s="820" t="s">
        <v>22</v>
      </c>
      <c r="K315" s="1527" t="s">
        <v>947</v>
      </c>
      <c r="L315" s="1637"/>
      <c r="M315" s="1637"/>
      <c r="N315" s="1637"/>
      <c r="O315" s="1637"/>
      <c r="P315" s="1637"/>
      <c r="Q315" s="1637"/>
      <c r="R315" s="1637"/>
      <c r="S315" s="1637"/>
      <c r="T315" s="1637"/>
      <c r="U315" s="677"/>
      <c r="V315" s="1637">
        <v>0</v>
      </c>
    </row>
    <row s="1852" customFormat="1" customHeight="1" ht="15">
      <c r="A316" s="1634"/>
      <c r="B316" s="2399"/>
      <c r="C316" s="2400"/>
      <c r="D316" s="691" t="str">
        <f>B315&amp;".2"</f>
        <v>4.130.2</v>
      </c>
      <c r="E316" s="1669" t="s">
        <v>948</v>
      </c>
      <c r="F316" s="2265" t="s">
        <v>305</v>
      </c>
      <c r="G316" s="1740" t="s">
        <v>22</v>
      </c>
      <c r="H316" s="820" t="s">
        <v>22</v>
      </c>
      <c r="I316" s="1740">
        <v>45498</v>
      </c>
      <c r="J316" s="820" t="s">
        <v>22</v>
      </c>
      <c r="K316" s="1527" t="s">
        <v>949</v>
      </c>
      <c r="L316" s="1637"/>
      <c r="M316" s="1637"/>
      <c r="N316" s="1637"/>
      <c r="O316" s="1637"/>
      <c r="P316" s="1637"/>
      <c r="Q316" s="1637"/>
      <c r="R316" s="1637"/>
      <c r="S316" s="1637"/>
      <c r="T316" s="1637"/>
      <c r="U316" s="677"/>
      <c r="V316" s="1637">
        <v>0</v>
      </c>
    </row>
    <row s="1852" customFormat="1" customHeight="1" ht="33.75">
      <c r="A317" s="1637"/>
      <c r="B317" s="2399" t="s">
        <v>1218</v>
      </c>
      <c r="C317" s="2400" t="s">
        <v>688</v>
      </c>
      <c r="D317" s="691" t="str">
        <f>B317&amp;".1"</f>
        <v>4.131.1</v>
      </c>
      <c r="E317" s="1669" t="s">
        <v>946</v>
      </c>
      <c r="F317" s="2265" t="s">
        <v>305</v>
      </c>
      <c r="G317" s="2355" t="s">
        <v>22</v>
      </c>
      <c r="H317" s="820" t="s">
        <v>22</v>
      </c>
      <c r="I317" s="2355" t="s">
        <v>1219</v>
      </c>
      <c r="J317" s="820" t="s">
        <v>22</v>
      </c>
      <c r="K317" s="1527" t="s">
        <v>947</v>
      </c>
      <c r="L317" s="1637"/>
      <c r="M317" s="1637"/>
      <c r="N317" s="1637"/>
      <c r="O317" s="1637"/>
      <c r="P317" s="1637"/>
      <c r="Q317" s="1637"/>
      <c r="R317" s="1637"/>
      <c r="S317" s="1637"/>
      <c r="T317" s="1637"/>
      <c r="U317" s="677"/>
      <c r="V317" s="1637">
        <v>0</v>
      </c>
    </row>
    <row s="1852" customFormat="1" customHeight="1" ht="15">
      <c r="A318" s="1634"/>
      <c r="B318" s="2399"/>
      <c r="C318" s="2400"/>
      <c r="D318" s="691" t="str">
        <f>B317&amp;".2"</f>
        <v>4.131.2</v>
      </c>
      <c r="E318" s="1669" t="s">
        <v>948</v>
      </c>
      <c r="F318" s="2265" t="s">
        <v>305</v>
      </c>
      <c r="G318" s="1740" t="s">
        <v>22</v>
      </c>
      <c r="H318" s="820" t="s">
        <v>22</v>
      </c>
      <c r="I318" s="1740">
        <v>45498</v>
      </c>
      <c r="J318" s="820" t="s">
        <v>22</v>
      </c>
      <c r="K318" s="1527" t="s">
        <v>949</v>
      </c>
      <c r="L318" s="1637"/>
      <c r="M318" s="1637"/>
      <c r="N318" s="1637"/>
      <c r="O318" s="1637"/>
      <c r="P318" s="1637"/>
      <c r="Q318" s="1637"/>
      <c r="R318" s="1637"/>
      <c r="S318" s="1637"/>
      <c r="T318" s="1637"/>
      <c r="U318" s="677"/>
      <c r="V318" s="1637">
        <v>0</v>
      </c>
    </row>
    <row s="1852" customFormat="1" customHeight="1" ht="33.75">
      <c r="A319" s="1637"/>
      <c r="B319" s="2399" t="s">
        <v>1220</v>
      </c>
      <c r="C319" s="2400" t="s">
        <v>688</v>
      </c>
      <c r="D319" s="691" t="str">
        <f>B319&amp;".1"</f>
        <v>4.132.1</v>
      </c>
      <c r="E319" s="1669" t="s">
        <v>946</v>
      </c>
      <c r="F319" s="2265" t="s">
        <v>305</v>
      </c>
      <c r="G319" s="2355" t="s">
        <v>22</v>
      </c>
      <c r="H319" s="820" t="s">
        <v>22</v>
      </c>
      <c r="I319" s="2355" t="s">
        <v>1221</v>
      </c>
      <c r="J319" s="820" t="s">
        <v>22</v>
      </c>
      <c r="K319" s="1527" t="s">
        <v>947</v>
      </c>
      <c r="L319" s="1637"/>
      <c r="M319" s="1637"/>
      <c r="N319" s="1637"/>
      <c r="O319" s="1637"/>
      <c r="P319" s="1637"/>
      <c r="Q319" s="1637"/>
      <c r="R319" s="1637"/>
      <c r="S319" s="1637"/>
      <c r="T319" s="1637"/>
      <c r="U319" s="677"/>
      <c r="V319" s="1637">
        <v>0</v>
      </c>
    </row>
    <row s="1852" customFormat="1" customHeight="1" ht="15">
      <c r="A320" s="1634"/>
      <c r="B320" s="2399"/>
      <c r="C320" s="2400"/>
      <c r="D320" s="691" t="str">
        <f>B319&amp;".2"</f>
        <v>4.132.2</v>
      </c>
      <c r="E320" s="1669" t="s">
        <v>948</v>
      </c>
      <c r="F320" s="2265" t="s">
        <v>305</v>
      </c>
      <c r="G320" s="1740" t="s">
        <v>22</v>
      </c>
      <c r="H320" s="820" t="s">
        <v>22</v>
      </c>
      <c r="I320" s="1740">
        <v>45511</v>
      </c>
      <c r="J320" s="820" t="s">
        <v>22</v>
      </c>
      <c r="K320" s="1527" t="s">
        <v>949</v>
      </c>
      <c r="L320" s="1637"/>
      <c r="M320" s="1637"/>
      <c r="N320" s="1637"/>
      <c r="O320" s="1637"/>
      <c r="P320" s="1637"/>
      <c r="Q320" s="1637"/>
      <c r="R320" s="1637"/>
      <c r="S320" s="1637"/>
      <c r="T320" s="1637"/>
      <c r="U320" s="677"/>
      <c r="V320" s="1637">
        <v>0</v>
      </c>
    </row>
    <row s="1852" customFormat="1" customHeight="1" ht="33.75">
      <c r="A321" s="1637"/>
      <c r="B321" s="2399" t="s">
        <v>1222</v>
      </c>
      <c r="C321" s="2400" t="s">
        <v>688</v>
      </c>
      <c r="D321" s="691" t="str">
        <f>B321&amp;".1"</f>
        <v>4.133.1</v>
      </c>
      <c r="E321" s="1669" t="s">
        <v>946</v>
      </c>
      <c r="F321" s="2265" t="s">
        <v>305</v>
      </c>
      <c r="G321" s="2355" t="s">
        <v>22</v>
      </c>
      <c r="H321" s="820" t="s">
        <v>22</v>
      </c>
      <c r="I321" s="2355" t="s">
        <v>1223</v>
      </c>
      <c r="J321" s="820" t="s">
        <v>22</v>
      </c>
      <c r="K321" s="1527" t="s">
        <v>947</v>
      </c>
      <c r="L321" s="1637"/>
      <c r="M321" s="1637"/>
      <c r="N321" s="1637"/>
      <c r="O321" s="1637"/>
      <c r="P321" s="1637"/>
      <c r="Q321" s="1637"/>
      <c r="R321" s="1637"/>
      <c r="S321" s="1637"/>
      <c r="T321" s="1637"/>
      <c r="U321" s="677"/>
      <c r="V321" s="1637">
        <v>0</v>
      </c>
    </row>
    <row s="1852" customFormat="1" customHeight="1" ht="15">
      <c r="A322" s="1634"/>
      <c r="B322" s="2399"/>
      <c r="C322" s="2400"/>
      <c r="D322" s="691" t="str">
        <f>B321&amp;".2"</f>
        <v>4.133.2</v>
      </c>
      <c r="E322" s="1669" t="s">
        <v>948</v>
      </c>
      <c r="F322" s="2265" t="s">
        <v>305</v>
      </c>
      <c r="G322" s="1740" t="s">
        <v>22</v>
      </c>
      <c r="H322" s="820" t="s">
        <v>22</v>
      </c>
      <c r="I322" s="1740">
        <v>45485</v>
      </c>
      <c r="J322" s="820" t="s">
        <v>22</v>
      </c>
      <c r="K322" s="1527" t="s">
        <v>949</v>
      </c>
      <c r="L322" s="1637"/>
      <c r="M322" s="1637"/>
      <c r="N322" s="1637"/>
      <c r="O322" s="1637"/>
      <c r="P322" s="1637"/>
      <c r="Q322" s="1637"/>
      <c r="R322" s="1637"/>
      <c r="S322" s="1637"/>
      <c r="T322" s="1637"/>
      <c r="U322" s="677"/>
      <c r="V322" s="1637">
        <v>0</v>
      </c>
    </row>
    <row s="1852" customFormat="1" customHeight="1" ht="33.75">
      <c r="A323" s="1637"/>
      <c r="B323" s="2399" t="s">
        <v>1224</v>
      </c>
      <c r="C323" s="2400" t="s">
        <v>688</v>
      </c>
      <c r="D323" s="691" t="str">
        <f>B323&amp;".1"</f>
        <v>4.134.1</v>
      </c>
      <c r="E323" s="1669" t="s">
        <v>946</v>
      </c>
      <c r="F323" s="2265" t="s">
        <v>305</v>
      </c>
      <c r="G323" s="2355" t="s">
        <v>22</v>
      </c>
      <c r="H323" s="820" t="s">
        <v>22</v>
      </c>
      <c r="I323" s="2355" t="s">
        <v>1225</v>
      </c>
      <c r="J323" s="820" t="s">
        <v>22</v>
      </c>
      <c r="K323" s="1527" t="s">
        <v>947</v>
      </c>
      <c r="L323" s="1637"/>
      <c r="M323" s="1637"/>
      <c r="N323" s="1637"/>
      <c r="O323" s="1637"/>
      <c r="P323" s="1637"/>
      <c r="Q323" s="1637"/>
      <c r="R323" s="1637"/>
      <c r="S323" s="1637"/>
      <c r="T323" s="1637"/>
      <c r="U323" s="677"/>
      <c r="V323" s="1637">
        <v>0</v>
      </c>
    </row>
    <row s="1852" customFormat="1" customHeight="1" ht="15">
      <c r="A324" s="1634"/>
      <c r="B324" s="2399"/>
      <c r="C324" s="2400"/>
      <c r="D324" s="691" t="str">
        <f>B323&amp;".2"</f>
        <v>4.134.2</v>
      </c>
      <c r="E324" s="1669" t="s">
        <v>948</v>
      </c>
      <c r="F324" s="2265" t="s">
        <v>305</v>
      </c>
      <c r="G324" s="1740" t="s">
        <v>22</v>
      </c>
      <c r="H324" s="820" t="s">
        <v>22</v>
      </c>
      <c r="I324" s="1740">
        <v>45477</v>
      </c>
      <c r="J324" s="820" t="s">
        <v>22</v>
      </c>
      <c r="K324" s="1527" t="s">
        <v>949</v>
      </c>
      <c r="L324" s="1637"/>
      <c r="M324" s="1637"/>
      <c r="N324" s="1637"/>
      <c r="O324" s="1637"/>
      <c r="P324" s="1637"/>
      <c r="Q324" s="1637"/>
      <c r="R324" s="1637"/>
      <c r="S324" s="1637"/>
      <c r="T324" s="1637"/>
      <c r="U324" s="677"/>
      <c r="V324" s="1637">
        <v>0</v>
      </c>
    </row>
    <row s="1852" customFormat="1" customHeight="1" ht="33.75">
      <c r="A325" s="1637"/>
      <c r="B325" s="2399" t="s">
        <v>1226</v>
      </c>
      <c r="C325" s="2400" t="s">
        <v>688</v>
      </c>
      <c r="D325" s="691" t="str">
        <f>B325&amp;".1"</f>
        <v>4.135.1</v>
      </c>
      <c r="E325" s="1669" t="s">
        <v>946</v>
      </c>
      <c r="F325" s="2265" t="s">
        <v>305</v>
      </c>
      <c r="G325" s="2355" t="s">
        <v>22</v>
      </c>
      <c r="H325" s="820" t="s">
        <v>22</v>
      </c>
      <c r="I325" s="2355" t="s">
        <v>1227</v>
      </c>
      <c r="J325" s="820" t="s">
        <v>22</v>
      </c>
      <c r="K325" s="1527" t="s">
        <v>947</v>
      </c>
      <c r="L325" s="1637"/>
      <c r="M325" s="1637"/>
      <c r="N325" s="1637"/>
      <c r="O325" s="1637"/>
      <c r="P325" s="1637"/>
      <c r="Q325" s="1637"/>
      <c r="R325" s="1637"/>
      <c r="S325" s="1637"/>
      <c r="T325" s="1637"/>
      <c r="U325" s="677"/>
      <c r="V325" s="1637">
        <v>0</v>
      </c>
    </row>
    <row s="1852" customFormat="1" customHeight="1" ht="15">
      <c r="A326" s="1634"/>
      <c r="B326" s="2399"/>
      <c r="C326" s="2400"/>
      <c r="D326" s="691" t="str">
        <f>B325&amp;".2"</f>
        <v>4.135.2</v>
      </c>
      <c r="E326" s="1669" t="s">
        <v>948</v>
      </c>
      <c r="F326" s="2265" t="s">
        <v>305</v>
      </c>
      <c r="G326" s="1740" t="s">
        <v>22</v>
      </c>
      <c r="H326" s="820" t="s">
        <v>22</v>
      </c>
      <c r="I326" s="1740">
        <v>45505</v>
      </c>
      <c r="J326" s="820" t="s">
        <v>22</v>
      </c>
      <c r="K326" s="1527" t="s">
        <v>949</v>
      </c>
      <c r="L326" s="1637"/>
      <c r="M326" s="1637"/>
      <c r="N326" s="1637"/>
      <c r="O326" s="1637"/>
      <c r="P326" s="1637"/>
      <c r="Q326" s="1637"/>
      <c r="R326" s="1637"/>
      <c r="S326" s="1637"/>
      <c r="T326" s="1637"/>
      <c r="U326" s="677"/>
      <c r="V326" s="1637">
        <v>0</v>
      </c>
    </row>
    <row s="1852" customFormat="1" customHeight="1" ht="33.75">
      <c r="A327" s="1637"/>
      <c r="B327" s="2399" t="s">
        <v>1228</v>
      </c>
      <c r="C327" s="2400" t="s">
        <v>688</v>
      </c>
      <c r="D327" s="691" t="str">
        <f>B327&amp;".1"</f>
        <v>4.136.1</v>
      </c>
      <c r="E327" s="1669" t="s">
        <v>946</v>
      </c>
      <c r="F327" s="2265" t="s">
        <v>305</v>
      </c>
      <c r="G327" s="2355" t="s">
        <v>22</v>
      </c>
      <c r="H327" s="820" t="s">
        <v>22</v>
      </c>
      <c r="I327" s="2355" t="s">
        <v>1229</v>
      </c>
      <c r="J327" s="820" t="s">
        <v>22</v>
      </c>
      <c r="K327" s="1527" t="s">
        <v>947</v>
      </c>
      <c r="L327" s="1637"/>
      <c r="M327" s="1637"/>
      <c r="N327" s="1637"/>
      <c r="O327" s="1637"/>
      <c r="P327" s="1637"/>
      <c r="Q327" s="1637"/>
      <c r="R327" s="1637"/>
      <c r="S327" s="1637"/>
      <c r="T327" s="1637"/>
      <c r="U327" s="677"/>
      <c r="V327" s="1637">
        <v>0</v>
      </c>
    </row>
    <row s="1852" customFormat="1" customHeight="1" ht="15">
      <c r="A328" s="1634"/>
      <c r="B328" s="2399"/>
      <c r="C328" s="2400"/>
      <c r="D328" s="691" t="str">
        <f>B327&amp;".2"</f>
        <v>4.136.2</v>
      </c>
      <c r="E328" s="1669" t="s">
        <v>948</v>
      </c>
      <c r="F328" s="2265" t="s">
        <v>305</v>
      </c>
      <c r="G328" s="1740" t="s">
        <v>22</v>
      </c>
      <c r="H328" s="820" t="s">
        <v>22</v>
      </c>
      <c r="I328" s="1740">
        <v>45488</v>
      </c>
      <c r="J328" s="820" t="s">
        <v>22</v>
      </c>
      <c r="K328" s="1527" t="s">
        <v>949</v>
      </c>
      <c r="L328" s="1637"/>
      <c r="M328" s="1637"/>
      <c r="N328" s="1637"/>
      <c r="O328" s="1637"/>
      <c r="P328" s="1637"/>
      <c r="Q328" s="1637"/>
      <c r="R328" s="1637"/>
      <c r="S328" s="1637"/>
      <c r="T328" s="1637"/>
      <c r="U328" s="677"/>
      <c r="V328" s="1637">
        <v>0</v>
      </c>
    </row>
    <row s="1852" customFormat="1" customHeight="1" ht="33.75">
      <c r="A329" s="1637"/>
      <c r="B329" s="2399" t="s">
        <v>1230</v>
      </c>
      <c r="C329" s="2400" t="s">
        <v>688</v>
      </c>
      <c r="D329" s="691" t="str">
        <f>B329&amp;".1"</f>
        <v>4.137.1</v>
      </c>
      <c r="E329" s="1669" t="s">
        <v>946</v>
      </c>
      <c r="F329" s="2265" t="s">
        <v>305</v>
      </c>
      <c r="G329" s="2355" t="s">
        <v>22</v>
      </c>
      <c r="H329" s="820" t="s">
        <v>22</v>
      </c>
      <c r="I329" s="2355" t="s">
        <v>1231</v>
      </c>
      <c r="J329" s="820" t="s">
        <v>22</v>
      </c>
      <c r="K329" s="1527" t="s">
        <v>947</v>
      </c>
      <c r="L329" s="1637"/>
      <c r="M329" s="1637"/>
      <c r="N329" s="1637"/>
      <c r="O329" s="1637"/>
      <c r="P329" s="1637"/>
      <c r="Q329" s="1637"/>
      <c r="R329" s="1637"/>
      <c r="S329" s="1637"/>
      <c r="T329" s="1637"/>
      <c r="U329" s="677"/>
      <c r="V329" s="1637">
        <v>0</v>
      </c>
    </row>
    <row s="1852" customFormat="1" customHeight="1" ht="15">
      <c r="A330" s="1634"/>
      <c r="B330" s="2399"/>
      <c r="C330" s="2400"/>
      <c r="D330" s="691" t="str">
        <f>B329&amp;".2"</f>
        <v>4.137.2</v>
      </c>
      <c r="E330" s="1669" t="s">
        <v>948</v>
      </c>
      <c r="F330" s="2265" t="s">
        <v>305</v>
      </c>
      <c r="G330" s="1740" t="s">
        <v>22</v>
      </c>
      <c r="H330" s="820" t="s">
        <v>22</v>
      </c>
      <c r="I330" s="1740">
        <v>45513</v>
      </c>
      <c r="J330" s="820" t="s">
        <v>22</v>
      </c>
      <c r="K330" s="1527" t="s">
        <v>949</v>
      </c>
      <c r="L330" s="1637"/>
      <c r="M330" s="1637"/>
      <c r="N330" s="1637"/>
      <c r="O330" s="1637"/>
      <c r="P330" s="1637"/>
      <c r="Q330" s="1637"/>
      <c r="R330" s="1637"/>
      <c r="S330" s="1637"/>
      <c r="T330" s="1637"/>
      <c r="U330" s="677"/>
      <c r="V330" s="1637">
        <v>0</v>
      </c>
    </row>
    <row s="1852" customFormat="1" customHeight="1" ht="33.75">
      <c r="A331" s="1637"/>
      <c r="B331" s="2399" t="s">
        <v>1232</v>
      </c>
      <c r="C331" s="2400" t="s">
        <v>688</v>
      </c>
      <c r="D331" s="691" t="str">
        <f>B331&amp;".1"</f>
        <v>4.138.1</v>
      </c>
      <c r="E331" s="1669" t="s">
        <v>946</v>
      </c>
      <c r="F331" s="2265" t="s">
        <v>305</v>
      </c>
      <c r="G331" s="2355" t="s">
        <v>22</v>
      </c>
      <c r="H331" s="820" t="s">
        <v>22</v>
      </c>
      <c r="I331" s="2355" t="s">
        <v>1233</v>
      </c>
      <c r="J331" s="820" t="s">
        <v>22</v>
      </c>
      <c r="K331" s="1527" t="s">
        <v>947</v>
      </c>
      <c r="L331" s="1637"/>
      <c r="M331" s="1637"/>
      <c r="N331" s="1637"/>
      <c r="O331" s="1637"/>
      <c r="P331" s="1637"/>
      <c r="Q331" s="1637"/>
      <c r="R331" s="1637"/>
      <c r="S331" s="1637"/>
      <c r="T331" s="1637"/>
      <c r="U331" s="677"/>
      <c r="V331" s="1637">
        <v>0</v>
      </c>
    </row>
    <row s="1852" customFormat="1" customHeight="1" ht="15">
      <c r="A332" s="1634"/>
      <c r="B332" s="2399"/>
      <c r="C332" s="2400"/>
      <c r="D332" s="691" t="str">
        <f>B331&amp;".2"</f>
        <v>4.138.2</v>
      </c>
      <c r="E332" s="1669" t="s">
        <v>948</v>
      </c>
      <c r="F332" s="2265" t="s">
        <v>305</v>
      </c>
      <c r="G332" s="1740" t="s">
        <v>22</v>
      </c>
      <c r="H332" s="820" t="s">
        <v>22</v>
      </c>
      <c r="I332" s="1740">
        <v>45548</v>
      </c>
      <c r="J332" s="820" t="s">
        <v>22</v>
      </c>
      <c r="K332" s="1527" t="s">
        <v>949</v>
      </c>
      <c r="L332" s="1637"/>
      <c r="M332" s="1637"/>
      <c r="N332" s="1637"/>
      <c r="O332" s="1637"/>
      <c r="P332" s="1637"/>
      <c r="Q332" s="1637"/>
      <c r="R332" s="1637"/>
      <c r="S332" s="1637"/>
      <c r="T332" s="1637"/>
      <c r="U332" s="677"/>
      <c r="V332" s="1637">
        <v>0</v>
      </c>
    </row>
    <row s="1852" customFormat="1" customHeight="1" ht="33.75">
      <c r="A333" s="1637"/>
      <c r="B333" s="2399" t="s">
        <v>1234</v>
      </c>
      <c r="C333" s="2400" t="s">
        <v>688</v>
      </c>
      <c r="D333" s="691" t="str">
        <f>B333&amp;".1"</f>
        <v>4.139.1</v>
      </c>
      <c r="E333" s="1669" t="s">
        <v>946</v>
      </c>
      <c r="F333" s="2265" t="s">
        <v>305</v>
      </c>
      <c r="G333" s="2355" t="s">
        <v>22</v>
      </c>
      <c r="H333" s="820" t="s">
        <v>22</v>
      </c>
      <c r="I333" s="2355" t="s">
        <v>1235</v>
      </c>
      <c r="J333" s="820" t="s">
        <v>22</v>
      </c>
      <c r="K333" s="1527" t="s">
        <v>947</v>
      </c>
      <c r="L333" s="1637"/>
      <c r="M333" s="1637"/>
      <c r="N333" s="1637"/>
      <c r="O333" s="1637"/>
      <c r="P333" s="1637"/>
      <c r="Q333" s="1637"/>
      <c r="R333" s="1637"/>
      <c r="S333" s="1637"/>
      <c r="T333" s="1637"/>
      <c r="U333" s="677"/>
      <c r="V333" s="1637">
        <v>0</v>
      </c>
    </row>
    <row s="1852" customFormat="1" customHeight="1" ht="15">
      <c r="A334" s="1634"/>
      <c r="B334" s="2399"/>
      <c r="C334" s="2400"/>
      <c r="D334" s="691" t="str">
        <f>B333&amp;".2"</f>
        <v>4.139.2</v>
      </c>
      <c r="E334" s="1669" t="s">
        <v>948</v>
      </c>
      <c r="F334" s="2265" t="s">
        <v>305</v>
      </c>
      <c r="G334" s="1740" t="s">
        <v>22</v>
      </c>
      <c r="H334" s="820" t="s">
        <v>22</v>
      </c>
      <c r="I334" s="1740">
        <v>45553</v>
      </c>
      <c r="J334" s="820" t="s">
        <v>22</v>
      </c>
      <c r="K334" s="1527" t="s">
        <v>949</v>
      </c>
      <c r="L334" s="1637"/>
      <c r="M334" s="1637"/>
      <c r="N334" s="1637"/>
      <c r="O334" s="1637"/>
      <c r="P334" s="1637"/>
      <c r="Q334" s="1637"/>
      <c r="R334" s="1637"/>
      <c r="S334" s="1637"/>
      <c r="T334" s="1637"/>
      <c r="U334" s="677"/>
      <c r="V334" s="1637">
        <v>0</v>
      </c>
    </row>
    <row s="1852" customFormat="1" customHeight="1" ht="33.75">
      <c r="A335" s="1637"/>
      <c r="B335" s="2399" t="s">
        <v>1236</v>
      </c>
      <c r="C335" s="2400" t="s">
        <v>688</v>
      </c>
      <c r="D335" s="691" t="str">
        <f>B335&amp;".1"</f>
        <v>4.140.1</v>
      </c>
      <c r="E335" s="1669" t="s">
        <v>946</v>
      </c>
      <c r="F335" s="2265" t="s">
        <v>305</v>
      </c>
      <c r="G335" s="2355" t="s">
        <v>22</v>
      </c>
      <c r="H335" s="820" t="s">
        <v>22</v>
      </c>
      <c r="I335" s="2355" t="s">
        <v>1237</v>
      </c>
      <c r="J335" s="820" t="s">
        <v>22</v>
      </c>
      <c r="K335" s="1527" t="s">
        <v>947</v>
      </c>
      <c r="L335" s="1637"/>
      <c r="M335" s="1637"/>
      <c r="N335" s="1637"/>
      <c r="O335" s="1637"/>
      <c r="P335" s="1637"/>
      <c r="Q335" s="1637"/>
      <c r="R335" s="1637"/>
      <c r="S335" s="1637"/>
      <c r="T335" s="1637"/>
      <c r="U335" s="677"/>
      <c r="V335" s="1637">
        <v>0</v>
      </c>
    </row>
    <row s="1852" customFormat="1" customHeight="1" ht="15">
      <c r="A336" s="1634"/>
      <c r="B336" s="2399"/>
      <c r="C336" s="2400"/>
      <c r="D336" s="691" t="str">
        <f>B335&amp;".2"</f>
        <v>4.140.2</v>
      </c>
      <c r="E336" s="1669" t="s">
        <v>948</v>
      </c>
      <c r="F336" s="2265" t="s">
        <v>305</v>
      </c>
      <c r="G336" s="1740" t="s">
        <v>22</v>
      </c>
      <c r="H336" s="820" t="s">
        <v>22</v>
      </c>
      <c r="I336" s="1740">
        <v>45477</v>
      </c>
      <c r="J336" s="820" t="s">
        <v>22</v>
      </c>
      <c r="K336" s="1527" t="s">
        <v>949</v>
      </c>
      <c r="L336" s="1637"/>
      <c r="M336" s="1637"/>
      <c r="N336" s="1637"/>
      <c r="O336" s="1637"/>
      <c r="P336" s="1637"/>
      <c r="Q336" s="1637"/>
      <c r="R336" s="1637"/>
      <c r="S336" s="1637"/>
      <c r="T336" s="1637"/>
      <c r="U336" s="677"/>
      <c r="V336" s="1637">
        <v>0</v>
      </c>
    </row>
    <row s="1852" customFormat="1" customHeight="1" ht="33.75">
      <c r="A337" s="1637"/>
      <c r="B337" s="2399" t="s">
        <v>1238</v>
      </c>
      <c r="C337" s="2400" t="s">
        <v>688</v>
      </c>
      <c r="D337" s="691" t="str">
        <f>B337&amp;".1"</f>
        <v>4.141.1</v>
      </c>
      <c r="E337" s="1669" t="s">
        <v>946</v>
      </c>
      <c r="F337" s="2265" t="s">
        <v>305</v>
      </c>
      <c r="G337" s="2355" t="s">
        <v>22</v>
      </c>
      <c r="H337" s="820" t="s">
        <v>22</v>
      </c>
      <c r="I337" s="2355" t="s">
        <v>1239</v>
      </c>
      <c r="J337" s="820" t="s">
        <v>22</v>
      </c>
      <c r="K337" s="1527" t="s">
        <v>947</v>
      </c>
      <c r="L337" s="1637"/>
      <c r="M337" s="1637"/>
      <c r="N337" s="1637"/>
      <c r="O337" s="1637"/>
      <c r="P337" s="1637"/>
      <c r="Q337" s="1637"/>
      <c r="R337" s="1637"/>
      <c r="S337" s="1637"/>
      <c r="T337" s="1637"/>
      <c r="U337" s="677"/>
      <c r="V337" s="1637">
        <v>0</v>
      </c>
    </row>
    <row s="1852" customFormat="1" customHeight="1" ht="15">
      <c r="A338" s="1634"/>
      <c r="B338" s="2399"/>
      <c r="C338" s="2400"/>
      <c r="D338" s="691" t="str">
        <f>B337&amp;".2"</f>
        <v>4.141.2</v>
      </c>
      <c r="E338" s="1669" t="s">
        <v>948</v>
      </c>
      <c r="F338" s="2265" t="s">
        <v>305</v>
      </c>
      <c r="G338" s="1740" t="s">
        <v>22</v>
      </c>
      <c r="H338" s="820" t="s">
        <v>22</v>
      </c>
      <c r="I338" s="1740">
        <v>45497</v>
      </c>
      <c r="J338" s="820" t="s">
        <v>22</v>
      </c>
      <c r="K338" s="1527" t="s">
        <v>949</v>
      </c>
      <c r="L338" s="1637"/>
      <c r="M338" s="1637"/>
      <c r="N338" s="1637"/>
      <c r="O338" s="1637"/>
      <c r="P338" s="1637"/>
      <c r="Q338" s="1637"/>
      <c r="R338" s="1637"/>
      <c r="S338" s="1637"/>
      <c r="T338" s="1637"/>
      <c r="U338" s="677"/>
      <c r="V338" s="1637">
        <v>0</v>
      </c>
    </row>
    <row s="1852" customFormat="1" customHeight="1" ht="33.75">
      <c r="A339" s="1637"/>
      <c r="B339" s="2399" t="s">
        <v>1240</v>
      </c>
      <c r="C339" s="2400" t="s">
        <v>688</v>
      </c>
      <c r="D339" s="691" t="str">
        <f>B339&amp;".1"</f>
        <v>4.142.1</v>
      </c>
      <c r="E339" s="1669" t="s">
        <v>946</v>
      </c>
      <c r="F339" s="2265" t="s">
        <v>305</v>
      </c>
      <c r="G339" s="2355" t="s">
        <v>22</v>
      </c>
      <c r="H339" s="820" t="s">
        <v>22</v>
      </c>
      <c r="I339" s="2355" t="s">
        <v>1241</v>
      </c>
      <c r="J339" s="820" t="s">
        <v>22</v>
      </c>
      <c r="K339" s="1527" t="s">
        <v>947</v>
      </c>
      <c r="L339" s="1637"/>
      <c r="M339" s="1637"/>
      <c r="N339" s="1637"/>
      <c r="O339" s="1637"/>
      <c r="P339" s="1637"/>
      <c r="Q339" s="1637"/>
      <c r="R339" s="1637"/>
      <c r="S339" s="1637"/>
      <c r="T339" s="1637"/>
      <c r="U339" s="677"/>
      <c r="V339" s="1637">
        <v>0</v>
      </c>
    </row>
    <row s="1852" customFormat="1" customHeight="1" ht="15">
      <c r="A340" s="1634"/>
      <c r="B340" s="2399"/>
      <c r="C340" s="2400"/>
      <c r="D340" s="691" t="str">
        <f>B339&amp;".2"</f>
        <v>4.142.2</v>
      </c>
      <c r="E340" s="1669" t="s">
        <v>948</v>
      </c>
      <c r="F340" s="2265" t="s">
        <v>305</v>
      </c>
      <c r="G340" s="1740" t="s">
        <v>22</v>
      </c>
      <c r="H340" s="820" t="s">
        <v>22</v>
      </c>
      <c r="I340" s="1740">
        <v>45530</v>
      </c>
      <c r="J340" s="820" t="s">
        <v>22</v>
      </c>
      <c r="K340" s="1527" t="s">
        <v>949</v>
      </c>
      <c r="L340" s="1637"/>
      <c r="M340" s="1637"/>
      <c r="N340" s="1637"/>
      <c r="O340" s="1637"/>
      <c r="P340" s="1637"/>
      <c r="Q340" s="1637"/>
      <c r="R340" s="1637"/>
      <c r="S340" s="1637"/>
      <c r="T340" s="1637"/>
      <c r="U340" s="677"/>
      <c r="V340" s="1637">
        <v>0</v>
      </c>
    </row>
    <row s="1852" customFormat="1" customHeight="1" ht="33.75">
      <c r="A341" s="1637"/>
      <c r="B341" s="2399" t="s">
        <v>1242</v>
      </c>
      <c r="C341" s="2400" t="s">
        <v>688</v>
      </c>
      <c r="D341" s="691" t="str">
        <f>B341&amp;".1"</f>
        <v>4.143.1</v>
      </c>
      <c r="E341" s="1669" t="s">
        <v>946</v>
      </c>
      <c r="F341" s="2265" t="s">
        <v>305</v>
      </c>
      <c r="G341" s="2355" t="s">
        <v>22</v>
      </c>
      <c r="H341" s="820" t="s">
        <v>22</v>
      </c>
      <c r="I341" s="2355" t="s">
        <v>1243</v>
      </c>
      <c r="J341" s="820" t="s">
        <v>22</v>
      </c>
      <c r="K341" s="1527" t="s">
        <v>947</v>
      </c>
      <c r="L341" s="1637"/>
      <c r="M341" s="1637"/>
      <c r="N341" s="1637"/>
      <c r="O341" s="1637"/>
      <c r="P341" s="1637"/>
      <c r="Q341" s="1637"/>
      <c r="R341" s="1637"/>
      <c r="S341" s="1637"/>
      <c r="T341" s="1637"/>
      <c r="U341" s="677"/>
      <c r="V341" s="1637">
        <v>0</v>
      </c>
    </row>
    <row s="1852" customFormat="1" customHeight="1" ht="15">
      <c r="A342" s="1634"/>
      <c r="B342" s="2399"/>
      <c r="C342" s="2400"/>
      <c r="D342" s="691" t="str">
        <f>B341&amp;".2"</f>
        <v>4.143.2</v>
      </c>
      <c r="E342" s="1669" t="s">
        <v>948</v>
      </c>
      <c r="F342" s="2265" t="s">
        <v>305</v>
      </c>
      <c r="G342" s="1740" t="s">
        <v>22</v>
      </c>
      <c r="H342" s="820" t="s">
        <v>22</v>
      </c>
      <c r="I342" s="1740">
        <v>45495</v>
      </c>
      <c r="J342" s="820" t="s">
        <v>22</v>
      </c>
      <c r="K342" s="1527" t="s">
        <v>949</v>
      </c>
      <c r="L342" s="1637"/>
      <c r="M342" s="1637"/>
      <c r="N342" s="1637"/>
      <c r="O342" s="1637"/>
      <c r="P342" s="1637"/>
      <c r="Q342" s="1637"/>
      <c r="R342" s="1637"/>
      <c r="S342" s="1637"/>
      <c r="T342" s="1637"/>
      <c r="U342" s="677"/>
      <c r="V342" s="1637">
        <v>0</v>
      </c>
    </row>
    <row s="1852" customFormat="1" customHeight="1" ht="33.75">
      <c r="A343" s="1637"/>
      <c r="B343" s="2399" t="s">
        <v>1244</v>
      </c>
      <c r="C343" s="2400" t="s">
        <v>688</v>
      </c>
      <c r="D343" s="691" t="str">
        <f>B343&amp;".1"</f>
        <v>4.144.1</v>
      </c>
      <c r="E343" s="1669" t="s">
        <v>946</v>
      </c>
      <c r="F343" s="2265" t="s">
        <v>305</v>
      </c>
      <c r="G343" s="2355" t="s">
        <v>22</v>
      </c>
      <c r="H343" s="820" t="s">
        <v>22</v>
      </c>
      <c r="I343" s="2355" t="s">
        <v>1245</v>
      </c>
      <c r="J343" s="820" t="s">
        <v>22</v>
      </c>
      <c r="K343" s="1527" t="s">
        <v>947</v>
      </c>
      <c r="L343" s="1637"/>
      <c r="M343" s="1637"/>
      <c r="N343" s="1637"/>
      <c r="O343" s="1637"/>
      <c r="P343" s="1637"/>
      <c r="Q343" s="1637"/>
      <c r="R343" s="1637"/>
      <c r="S343" s="1637"/>
      <c r="T343" s="1637"/>
      <c r="U343" s="677"/>
      <c r="V343" s="1637">
        <v>0</v>
      </c>
    </row>
    <row s="1852" customFormat="1" customHeight="1" ht="15">
      <c r="A344" s="1634"/>
      <c r="B344" s="2399"/>
      <c r="C344" s="2400"/>
      <c r="D344" s="691" t="str">
        <f>B343&amp;".2"</f>
        <v>4.144.2</v>
      </c>
      <c r="E344" s="1669" t="s">
        <v>948</v>
      </c>
      <c r="F344" s="2265" t="s">
        <v>305</v>
      </c>
      <c r="G344" s="1740" t="s">
        <v>22</v>
      </c>
      <c r="H344" s="820" t="s">
        <v>22</v>
      </c>
      <c r="I344" s="1740">
        <v>45505</v>
      </c>
      <c r="J344" s="820" t="s">
        <v>22</v>
      </c>
      <c r="K344" s="1527" t="s">
        <v>949</v>
      </c>
      <c r="L344" s="1637"/>
      <c r="M344" s="1637"/>
      <c r="N344" s="1637"/>
      <c r="O344" s="1637"/>
      <c r="P344" s="1637"/>
      <c r="Q344" s="1637"/>
      <c r="R344" s="1637"/>
      <c r="S344" s="1637"/>
      <c r="T344" s="1637"/>
      <c r="U344" s="677"/>
      <c r="V344" s="1637">
        <v>0</v>
      </c>
    </row>
    <row s="1852" customFormat="1" customHeight="1" ht="33.75">
      <c r="A345" s="1637"/>
      <c r="B345" s="2399" t="s">
        <v>1246</v>
      </c>
      <c r="C345" s="2400" t="s">
        <v>688</v>
      </c>
      <c r="D345" s="691" t="str">
        <f>B345&amp;".1"</f>
        <v>4.145.1</v>
      </c>
      <c r="E345" s="1669" t="s">
        <v>946</v>
      </c>
      <c r="F345" s="2265" t="s">
        <v>305</v>
      </c>
      <c r="G345" s="2355" t="s">
        <v>22</v>
      </c>
      <c r="H345" s="820" t="s">
        <v>22</v>
      </c>
      <c r="I345" s="2355" t="s">
        <v>1247</v>
      </c>
      <c r="J345" s="820" t="s">
        <v>22</v>
      </c>
      <c r="K345" s="1527" t="s">
        <v>947</v>
      </c>
      <c r="L345" s="1637"/>
      <c r="M345" s="1637"/>
      <c r="N345" s="1637"/>
      <c r="O345" s="1637"/>
      <c r="P345" s="1637"/>
      <c r="Q345" s="1637"/>
      <c r="R345" s="1637"/>
      <c r="S345" s="1637"/>
      <c r="T345" s="1637"/>
      <c r="U345" s="677"/>
      <c r="V345" s="1637">
        <v>0</v>
      </c>
    </row>
    <row s="1852" customFormat="1" customHeight="1" ht="15">
      <c r="A346" s="1634"/>
      <c r="B346" s="2399"/>
      <c r="C346" s="2400"/>
      <c r="D346" s="691" t="str">
        <f>B345&amp;".2"</f>
        <v>4.145.2</v>
      </c>
      <c r="E346" s="1669" t="s">
        <v>948</v>
      </c>
      <c r="F346" s="2265" t="s">
        <v>305</v>
      </c>
      <c r="G346" s="1740" t="s">
        <v>22</v>
      </c>
      <c r="H346" s="820" t="s">
        <v>22</v>
      </c>
      <c r="I346" s="1740">
        <v>45483</v>
      </c>
      <c r="J346" s="820" t="s">
        <v>22</v>
      </c>
      <c r="K346" s="1527" t="s">
        <v>949</v>
      </c>
      <c r="L346" s="1637"/>
      <c r="M346" s="1637"/>
      <c r="N346" s="1637"/>
      <c r="O346" s="1637"/>
      <c r="P346" s="1637"/>
      <c r="Q346" s="1637"/>
      <c r="R346" s="1637"/>
      <c r="S346" s="1637"/>
      <c r="T346" s="1637"/>
      <c r="U346" s="677"/>
      <c r="V346" s="1637">
        <v>0</v>
      </c>
    </row>
    <row s="1852" customFormat="1" customHeight="1" ht="33.75">
      <c r="A347" s="1637"/>
      <c r="B347" s="2399" t="s">
        <v>1248</v>
      </c>
      <c r="C347" s="2400" t="s">
        <v>688</v>
      </c>
      <c r="D347" s="691" t="str">
        <f>B347&amp;".1"</f>
        <v>4.146.1</v>
      </c>
      <c r="E347" s="1669" t="s">
        <v>946</v>
      </c>
      <c r="F347" s="2265" t="s">
        <v>305</v>
      </c>
      <c r="G347" s="2355" t="s">
        <v>22</v>
      </c>
      <c r="H347" s="820" t="s">
        <v>22</v>
      </c>
      <c r="I347" s="2355" t="s">
        <v>1249</v>
      </c>
      <c r="J347" s="820" t="s">
        <v>22</v>
      </c>
      <c r="K347" s="1527" t="s">
        <v>947</v>
      </c>
      <c r="L347" s="1637"/>
      <c r="M347" s="1637"/>
      <c r="N347" s="1637"/>
      <c r="O347" s="1637"/>
      <c r="P347" s="1637"/>
      <c r="Q347" s="1637"/>
      <c r="R347" s="1637"/>
      <c r="S347" s="1637"/>
      <c r="T347" s="1637"/>
      <c r="U347" s="677"/>
      <c r="V347" s="1637">
        <v>0</v>
      </c>
    </row>
    <row s="1852" customFormat="1" customHeight="1" ht="15">
      <c r="A348" s="1634"/>
      <c r="B348" s="2399"/>
      <c r="C348" s="2400"/>
      <c r="D348" s="691" t="str">
        <f>B347&amp;".2"</f>
        <v>4.146.2</v>
      </c>
      <c r="E348" s="1669" t="s">
        <v>948</v>
      </c>
      <c r="F348" s="2265" t="s">
        <v>305</v>
      </c>
      <c r="G348" s="1740" t="s">
        <v>22</v>
      </c>
      <c r="H348" s="820" t="s">
        <v>22</v>
      </c>
      <c r="I348" s="1740">
        <v>45474</v>
      </c>
      <c r="J348" s="820" t="s">
        <v>22</v>
      </c>
      <c r="K348" s="1527" t="s">
        <v>949</v>
      </c>
      <c r="L348" s="1637"/>
      <c r="M348" s="1637"/>
      <c r="N348" s="1637"/>
      <c r="O348" s="1637"/>
      <c r="P348" s="1637"/>
      <c r="Q348" s="1637"/>
      <c r="R348" s="1637"/>
      <c r="S348" s="1637"/>
      <c r="T348" s="1637"/>
      <c r="U348" s="677"/>
      <c r="V348" s="1637">
        <v>0</v>
      </c>
    </row>
    <row s="1852" customFormat="1" customHeight="1" ht="33.75">
      <c r="A349" s="1637"/>
      <c r="B349" s="2399" t="s">
        <v>1250</v>
      </c>
      <c r="C349" s="2400" t="s">
        <v>688</v>
      </c>
      <c r="D349" s="691" t="str">
        <f>B349&amp;".1"</f>
        <v>4.147.1</v>
      </c>
      <c r="E349" s="1669" t="s">
        <v>946</v>
      </c>
      <c r="F349" s="2265" t="s">
        <v>305</v>
      </c>
      <c r="G349" s="2355" t="s">
        <v>22</v>
      </c>
      <c r="H349" s="820" t="s">
        <v>22</v>
      </c>
      <c r="I349" s="2355" t="s">
        <v>1251</v>
      </c>
      <c r="J349" s="820" t="s">
        <v>22</v>
      </c>
      <c r="K349" s="1527" t="s">
        <v>947</v>
      </c>
      <c r="L349" s="1637"/>
      <c r="M349" s="1637"/>
      <c r="N349" s="1637"/>
      <c r="O349" s="1637"/>
      <c r="P349" s="1637"/>
      <c r="Q349" s="1637"/>
      <c r="R349" s="1637"/>
      <c r="S349" s="1637"/>
      <c r="T349" s="1637"/>
      <c r="U349" s="677"/>
      <c r="V349" s="1637">
        <v>0</v>
      </c>
    </row>
    <row s="1852" customFormat="1" customHeight="1" ht="15">
      <c r="A350" s="1634"/>
      <c r="B350" s="2399"/>
      <c r="C350" s="2400"/>
      <c r="D350" s="691" t="str">
        <f>B349&amp;".2"</f>
        <v>4.147.2</v>
      </c>
      <c r="E350" s="1669" t="s">
        <v>948</v>
      </c>
      <c r="F350" s="2265" t="s">
        <v>305</v>
      </c>
      <c r="G350" s="1740" t="s">
        <v>22</v>
      </c>
      <c r="H350" s="820" t="s">
        <v>22</v>
      </c>
      <c r="I350" s="1740">
        <v>45503</v>
      </c>
      <c r="J350" s="820" t="s">
        <v>22</v>
      </c>
      <c r="K350" s="1527" t="s">
        <v>949</v>
      </c>
      <c r="L350" s="1637"/>
      <c r="M350" s="1637"/>
      <c r="N350" s="1637"/>
      <c r="O350" s="1637"/>
      <c r="P350" s="1637"/>
      <c r="Q350" s="1637"/>
      <c r="R350" s="1637"/>
      <c r="S350" s="1637"/>
      <c r="T350" s="1637"/>
      <c r="U350" s="677"/>
      <c r="V350" s="1637">
        <v>0</v>
      </c>
    </row>
    <row s="1852" customFormat="1" customHeight="1" ht="33.75">
      <c r="A351" s="1637"/>
      <c r="B351" s="2399" t="s">
        <v>1252</v>
      </c>
      <c r="C351" s="2400" t="s">
        <v>688</v>
      </c>
      <c r="D351" s="691" t="str">
        <f>B351&amp;".1"</f>
        <v>4.148.1</v>
      </c>
      <c r="E351" s="1669" t="s">
        <v>946</v>
      </c>
      <c r="F351" s="2265" t="s">
        <v>305</v>
      </c>
      <c r="G351" s="2355" t="s">
        <v>22</v>
      </c>
      <c r="H351" s="820" t="s">
        <v>22</v>
      </c>
      <c r="I351" s="2355" t="s">
        <v>1253</v>
      </c>
      <c r="J351" s="820" t="s">
        <v>22</v>
      </c>
      <c r="K351" s="1527" t="s">
        <v>947</v>
      </c>
      <c r="L351" s="1637"/>
      <c r="M351" s="1637"/>
      <c r="N351" s="1637"/>
      <c r="O351" s="1637"/>
      <c r="P351" s="1637"/>
      <c r="Q351" s="1637"/>
      <c r="R351" s="1637"/>
      <c r="S351" s="1637"/>
      <c r="T351" s="1637"/>
      <c r="U351" s="677"/>
      <c r="V351" s="1637">
        <v>0</v>
      </c>
    </row>
    <row s="1852" customFormat="1" customHeight="1" ht="15">
      <c r="A352" s="1634"/>
      <c r="B352" s="2399"/>
      <c r="C352" s="2400"/>
      <c r="D352" s="691" t="str">
        <f>B351&amp;".2"</f>
        <v>4.148.2</v>
      </c>
      <c r="E352" s="1669" t="s">
        <v>948</v>
      </c>
      <c r="F352" s="2265" t="s">
        <v>305</v>
      </c>
      <c r="G352" s="1740" t="s">
        <v>22</v>
      </c>
      <c r="H352" s="820" t="s">
        <v>22</v>
      </c>
      <c r="I352" s="1740">
        <v>45481</v>
      </c>
      <c r="J352" s="820" t="s">
        <v>22</v>
      </c>
      <c r="K352" s="1527" t="s">
        <v>949</v>
      </c>
      <c r="L352" s="1637"/>
      <c r="M352" s="1637"/>
      <c r="N352" s="1637"/>
      <c r="O352" s="1637"/>
      <c r="P352" s="1637"/>
      <c r="Q352" s="1637"/>
      <c r="R352" s="1637"/>
      <c r="S352" s="1637"/>
      <c r="T352" s="1637"/>
      <c r="U352" s="677"/>
      <c r="V352" s="1637">
        <v>0</v>
      </c>
    </row>
    <row s="1852" customFormat="1" customHeight="1" ht="33.75">
      <c r="A353" s="1637"/>
      <c r="B353" s="2399" t="s">
        <v>1254</v>
      </c>
      <c r="C353" s="2400" t="s">
        <v>688</v>
      </c>
      <c r="D353" s="691" t="str">
        <f>B353&amp;".1"</f>
        <v>4.149.1</v>
      </c>
      <c r="E353" s="1669" t="s">
        <v>946</v>
      </c>
      <c r="F353" s="2265" t="s">
        <v>305</v>
      </c>
      <c r="G353" s="2355" t="s">
        <v>22</v>
      </c>
      <c r="H353" s="820" t="s">
        <v>22</v>
      </c>
      <c r="I353" s="2355" t="s">
        <v>1255</v>
      </c>
      <c r="J353" s="820" t="s">
        <v>22</v>
      </c>
      <c r="K353" s="1527" t="s">
        <v>947</v>
      </c>
      <c r="L353" s="1637"/>
      <c r="M353" s="1637"/>
      <c r="N353" s="1637"/>
      <c r="O353" s="1637"/>
      <c r="P353" s="1637"/>
      <c r="Q353" s="1637"/>
      <c r="R353" s="1637"/>
      <c r="S353" s="1637"/>
      <c r="T353" s="1637"/>
      <c r="U353" s="677"/>
      <c r="V353" s="1637">
        <v>0</v>
      </c>
    </row>
    <row s="1852" customFormat="1" customHeight="1" ht="15">
      <c r="A354" s="1634"/>
      <c r="B354" s="2399"/>
      <c r="C354" s="2400"/>
      <c r="D354" s="691" t="str">
        <f>B353&amp;".2"</f>
        <v>4.149.2</v>
      </c>
      <c r="E354" s="1669" t="s">
        <v>948</v>
      </c>
      <c r="F354" s="2265" t="s">
        <v>305</v>
      </c>
      <c r="G354" s="1740" t="s">
        <v>22</v>
      </c>
      <c r="H354" s="820" t="s">
        <v>22</v>
      </c>
      <c r="I354" s="1740">
        <v>45544</v>
      </c>
      <c r="J354" s="820" t="s">
        <v>22</v>
      </c>
      <c r="K354" s="1527" t="s">
        <v>949</v>
      </c>
      <c r="L354" s="1637"/>
      <c r="M354" s="1637"/>
      <c r="N354" s="1637"/>
      <c r="O354" s="1637"/>
      <c r="P354" s="1637"/>
      <c r="Q354" s="1637"/>
      <c r="R354" s="1637"/>
      <c r="S354" s="1637"/>
      <c r="T354" s="1637"/>
      <c r="U354" s="677"/>
      <c r="V354" s="1637">
        <v>0</v>
      </c>
    </row>
    <row s="1852" customFormat="1" customHeight="1" ht="33.75">
      <c r="A355" s="1637"/>
      <c r="B355" s="2399" t="s">
        <v>1256</v>
      </c>
      <c r="C355" s="2400" t="s">
        <v>688</v>
      </c>
      <c r="D355" s="691" t="str">
        <f>B355&amp;".1"</f>
        <v>4.150.1</v>
      </c>
      <c r="E355" s="1669" t="s">
        <v>946</v>
      </c>
      <c r="F355" s="2265" t="s">
        <v>305</v>
      </c>
      <c r="G355" s="2355" t="s">
        <v>22</v>
      </c>
      <c r="H355" s="820" t="s">
        <v>22</v>
      </c>
      <c r="I355" s="2355" t="s">
        <v>1257</v>
      </c>
      <c r="J355" s="820" t="s">
        <v>22</v>
      </c>
      <c r="K355" s="1527" t="s">
        <v>947</v>
      </c>
      <c r="L355" s="1637"/>
      <c r="M355" s="1637"/>
      <c r="N355" s="1637"/>
      <c r="O355" s="1637"/>
      <c r="P355" s="1637"/>
      <c r="Q355" s="1637"/>
      <c r="R355" s="1637"/>
      <c r="S355" s="1637"/>
      <c r="T355" s="1637"/>
      <c r="U355" s="677"/>
      <c r="V355" s="1637">
        <v>0</v>
      </c>
    </row>
    <row s="1852" customFormat="1" customHeight="1" ht="15">
      <c r="A356" s="1634"/>
      <c r="B356" s="2399"/>
      <c r="C356" s="2400"/>
      <c r="D356" s="691" t="str">
        <f>B355&amp;".2"</f>
        <v>4.150.2</v>
      </c>
      <c r="E356" s="1669" t="s">
        <v>948</v>
      </c>
      <c r="F356" s="2265" t="s">
        <v>305</v>
      </c>
      <c r="G356" s="1740" t="s">
        <v>22</v>
      </c>
      <c r="H356" s="820" t="s">
        <v>22</v>
      </c>
      <c r="I356" s="1740">
        <v>45474</v>
      </c>
      <c r="J356" s="820" t="s">
        <v>22</v>
      </c>
      <c r="K356" s="1527" t="s">
        <v>949</v>
      </c>
      <c r="L356" s="1637"/>
      <c r="M356" s="1637"/>
      <c r="N356" s="1637"/>
      <c r="O356" s="1637"/>
      <c r="P356" s="1637"/>
      <c r="Q356" s="1637"/>
      <c r="R356" s="1637"/>
      <c r="S356" s="1637"/>
      <c r="T356" s="1637"/>
      <c r="U356" s="677"/>
      <c r="V356" s="1637">
        <v>0</v>
      </c>
    </row>
    <row s="1852" customFormat="1" customHeight="1" ht="33.75">
      <c r="A357" s="1637"/>
      <c r="B357" s="2399" t="s">
        <v>1258</v>
      </c>
      <c r="C357" s="2400" t="s">
        <v>688</v>
      </c>
      <c r="D357" s="691" t="str">
        <f>B357&amp;".1"</f>
        <v>4.151.1</v>
      </c>
      <c r="E357" s="1669" t="s">
        <v>946</v>
      </c>
      <c r="F357" s="2265" t="s">
        <v>305</v>
      </c>
      <c r="G357" s="2355" t="s">
        <v>22</v>
      </c>
      <c r="H357" s="820" t="s">
        <v>22</v>
      </c>
      <c r="I357" s="2355" t="s">
        <v>1259</v>
      </c>
      <c r="J357" s="820" t="s">
        <v>22</v>
      </c>
      <c r="K357" s="1527" t="s">
        <v>947</v>
      </c>
      <c r="L357" s="1637"/>
      <c r="M357" s="1637"/>
      <c r="N357" s="1637"/>
      <c r="O357" s="1637"/>
      <c r="P357" s="1637"/>
      <c r="Q357" s="1637"/>
      <c r="R357" s="1637"/>
      <c r="S357" s="1637"/>
      <c r="T357" s="1637"/>
      <c r="U357" s="677"/>
      <c r="V357" s="1637">
        <v>0</v>
      </c>
    </row>
    <row s="1852" customFormat="1" customHeight="1" ht="15">
      <c r="A358" s="1634"/>
      <c r="B358" s="2399"/>
      <c r="C358" s="2400"/>
      <c r="D358" s="691" t="str">
        <f>B357&amp;".2"</f>
        <v>4.151.2</v>
      </c>
      <c r="E358" s="1669" t="s">
        <v>948</v>
      </c>
      <c r="F358" s="2265" t="s">
        <v>305</v>
      </c>
      <c r="G358" s="1740" t="s">
        <v>22</v>
      </c>
      <c r="H358" s="820" t="s">
        <v>22</v>
      </c>
      <c r="I358" s="1740">
        <v>45524</v>
      </c>
      <c r="J358" s="820" t="s">
        <v>22</v>
      </c>
      <c r="K358" s="1527" t="s">
        <v>949</v>
      </c>
      <c r="L358" s="1637"/>
      <c r="M358" s="1637"/>
      <c r="N358" s="1637"/>
      <c r="O358" s="1637"/>
      <c r="P358" s="1637"/>
      <c r="Q358" s="1637"/>
      <c r="R358" s="1637"/>
      <c r="S358" s="1637"/>
      <c r="T358" s="1637"/>
      <c r="U358" s="677"/>
      <c r="V358" s="1637">
        <v>0</v>
      </c>
    </row>
    <row s="1852" customFormat="1" customHeight="1" ht="33.75">
      <c r="A359" s="1637"/>
      <c r="B359" s="2399" t="s">
        <v>1260</v>
      </c>
      <c r="C359" s="2400" t="s">
        <v>688</v>
      </c>
      <c r="D359" s="691" t="str">
        <f>B359&amp;".1"</f>
        <v>4.152.1</v>
      </c>
      <c r="E359" s="1669" t="s">
        <v>946</v>
      </c>
      <c r="F359" s="2265" t="s">
        <v>305</v>
      </c>
      <c r="G359" s="2355" t="s">
        <v>22</v>
      </c>
      <c r="H359" s="820" t="s">
        <v>22</v>
      </c>
      <c r="I359" s="2355" t="s">
        <v>1261</v>
      </c>
      <c r="J359" s="820" t="s">
        <v>22</v>
      </c>
      <c r="K359" s="1527" t="s">
        <v>947</v>
      </c>
      <c r="L359" s="1637"/>
      <c r="M359" s="1637"/>
      <c r="N359" s="1637"/>
      <c r="O359" s="1637"/>
      <c r="P359" s="1637"/>
      <c r="Q359" s="1637"/>
      <c r="R359" s="1637"/>
      <c r="S359" s="1637"/>
      <c r="T359" s="1637"/>
      <c r="U359" s="677"/>
      <c r="V359" s="1637">
        <v>0</v>
      </c>
    </row>
    <row s="1852" customFormat="1" customHeight="1" ht="15">
      <c r="A360" s="1634"/>
      <c r="B360" s="2399"/>
      <c r="C360" s="2400"/>
      <c r="D360" s="691" t="str">
        <f>B359&amp;".2"</f>
        <v>4.152.2</v>
      </c>
      <c r="E360" s="1669" t="s">
        <v>948</v>
      </c>
      <c r="F360" s="2265" t="s">
        <v>305</v>
      </c>
      <c r="G360" s="1740" t="s">
        <v>22</v>
      </c>
      <c r="H360" s="820" t="s">
        <v>22</v>
      </c>
      <c r="I360" s="1740">
        <v>45541</v>
      </c>
      <c r="J360" s="820" t="s">
        <v>22</v>
      </c>
      <c r="K360" s="1527" t="s">
        <v>949</v>
      </c>
      <c r="L360" s="1637"/>
      <c r="M360" s="1637"/>
      <c r="N360" s="1637"/>
      <c r="O360" s="1637"/>
      <c r="P360" s="1637"/>
      <c r="Q360" s="1637"/>
      <c r="R360" s="1637"/>
      <c r="S360" s="1637"/>
      <c r="T360" s="1637"/>
      <c r="U360" s="677"/>
      <c r="V360" s="1637">
        <v>0</v>
      </c>
    </row>
    <row s="1852" customFormat="1" customHeight="1" ht="33.75">
      <c r="A361" s="1637"/>
      <c r="B361" s="2399" t="s">
        <v>1262</v>
      </c>
      <c r="C361" s="2400" t="s">
        <v>688</v>
      </c>
      <c r="D361" s="691" t="str">
        <f>B361&amp;".1"</f>
        <v>4.153.1</v>
      </c>
      <c r="E361" s="1669" t="s">
        <v>946</v>
      </c>
      <c r="F361" s="2265" t="s">
        <v>305</v>
      </c>
      <c r="G361" s="2355" t="s">
        <v>22</v>
      </c>
      <c r="H361" s="820" t="s">
        <v>22</v>
      </c>
      <c r="I361" s="2355" t="s">
        <v>1263</v>
      </c>
      <c r="J361" s="820" t="s">
        <v>22</v>
      </c>
      <c r="K361" s="1527" t="s">
        <v>947</v>
      </c>
      <c r="L361" s="1637"/>
      <c r="M361" s="1637"/>
      <c r="N361" s="1637"/>
      <c r="O361" s="1637"/>
      <c r="P361" s="1637"/>
      <c r="Q361" s="1637"/>
      <c r="R361" s="1637"/>
      <c r="S361" s="1637"/>
      <c r="T361" s="1637"/>
      <c r="U361" s="677"/>
      <c r="V361" s="1637">
        <v>0</v>
      </c>
    </row>
    <row s="1852" customFormat="1" customHeight="1" ht="15">
      <c r="A362" s="1634"/>
      <c r="B362" s="2399"/>
      <c r="C362" s="2400"/>
      <c r="D362" s="691" t="str">
        <f>B361&amp;".2"</f>
        <v>4.153.2</v>
      </c>
      <c r="E362" s="1669" t="s">
        <v>948</v>
      </c>
      <c r="F362" s="2265" t="s">
        <v>305</v>
      </c>
      <c r="G362" s="1740" t="s">
        <v>22</v>
      </c>
      <c r="H362" s="820" t="s">
        <v>22</v>
      </c>
      <c r="I362" s="1740">
        <v>45519</v>
      </c>
      <c r="J362" s="820" t="s">
        <v>22</v>
      </c>
      <c r="K362" s="1527" t="s">
        <v>949</v>
      </c>
      <c r="L362" s="1637"/>
      <c r="M362" s="1637"/>
      <c r="N362" s="1637"/>
      <c r="O362" s="1637"/>
      <c r="P362" s="1637"/>
      <c r="Q362" s="1637"/>
      <c r="R362" s="1637"/>
      <c r="S362" s="1637"/>
      <c r="T362" s="1637"/>
      <c r="U362" s="677"/>
      <c r="V362" s="1637">
        <v>0</v>
      </c>
    </row>
    <row s="1852" customFormat="1" customHeight="1" ht="33.75">
      <c r="A363" s="1637"/>
      <c r="B363" s="2399" t="s">
        <v>1264</v>
      </c>
      <c r="C363" s="2400" t="s">
        <v>688</v>
      </c>
      <c r="D363" s="691" t="str">
        <f>B363&amp;".1"</f>
        <v>4.154.1</v>
      </c>
      <c r="E363" s="1669" t="s">
        <v>946</v>
      </c>
      <c r="F363" s="2265" t="s">
        <v>305</v>
      </c>
      <c r="G363" s="2355" t="s">
        <v>22</v>
      </c>
      <c r="H363" s="820" t="s">
        <v>22</v>
      </c>
      <c r="I363" s="2355" t="s">
        <v>1265</v>
      </c>
      <c r="J363" s="820" t="s">
        <v>22</v>
      </c>
      <c r="K363" s="1527" t="s">
        <v>947</v>
      </c>
      <c r="L363" s="1637"/>
      <c r="M363" s="1637"/>
      <c r="N363" s="1637"/>
      <c r="O363" s="1637"/>
      <c r="P363" s="1637"/>
      <c r="Q363" s="1637"/>
      <c r="R363" s="1637"/>
      <c r="S363" s="1637"/>
      <c r="T363" s="1637"/>
      <c r="U363" s="677"/>
      <c r="V363" s="1637">
        <v>0</v>
      </c>
    </row>
    <row s="1852" customFormat="1" customHeight="1" ht="15">
      <c r="A364" s="1634"/>
      <c r="B364" s="2399"/>
      <c r="C364" s="2400"/>
      <c r="D364" s="691" t="str">
        <f>B363&amp;".2"</f>
        <v>4.154.2</v>
      </c>
      <c r="E364" s="1669" t="s">
        <v>948</v>
      </c>
      <c r="F364" s="2265" t="s">
        <v>305</v>
      </c>
      <c r="G364" s="1740" t="s">
        <v>22</v>
      </c>
      <c r="H364" s="820" t="s">
        <v>22</v>
      </c>
      <c r="I364" s="1740">
        <v>45484</v>
      </c>
      <c r="J364" s="820" t="s">
        <v>22</v>
      </c>
      <c r="K364" s="1527" t="s">
        <v>949</v>
      </c>
      <c r="L364" s="1637"/>
      <c r="M364" s="1637"/>
      <c r="N364" s="1637"/>
      <c r="O364" s="1637"/>
      <c r="P364" s="1637"/>
      <c r="Q364" s="1637"/>
      <c r="R364" s="1637"/>
      <c r="S364" s="1637"/>
      <c r="T364" s="1637"/>
      <c r="U364" s="677"/>
      <c r="V364" s="1637">
        <v>0</v>
      </c>
    </row>
    <row s="1852" customFormat="1" customHeight="1" ht="33.75">
      <c r="A365" s="1637"/>
      <c r="B365" s="2399" t="s">
        <v>1266</v>
      </c>
      <c r="C365" s="2400" t="s">
        <v>688</v>
      </c>
      <c r="D365" s="691" t="str">
        <f>B365&amp;".1"</f>
        <v>4.155.1</v>
      </c>
      <c r="E365" s="1669" t="s">
        <v>946</v>
      </c>
      <c r="F365" s="2265" t="s">
        <v>305</v>
      </c>
      <c r="G365" s="2355" t="s">
        <v>22</v>
      </c>
      <c r="H365" s="820" t="s">
        <v>22</v>
      </c>
      <c r="I365" s="2355" t="s">
        <v>1267</v>
      </c>
      <c r="J365" s="820" t="s">
        <v>22</v>
      </c>
      <c r="K365" s="1527" t="s">
        <v>947</v>
      </c>
      <c r="L365" s="1637"/>
      <c r="M365" s="1637"/>
      <c r="N365" s="1637"/>
      <c r="O365" s="1637"/>
      <c r="P365" s="1637"/>
      <c r="Q365" s="1637"/>
      <c r="R365" s="1637"/>
      <c r="S365" s="1637"/>
      <c r="T365" s="1637"/>
      <c r="U365" s="677"/>
      <c r="V365" s="1637">
        <v>0</v>
      </c>
    </row>
    <row s="1852" customFormat="1" customHeight="1" ht="15">
      <c r="A366" s="1634"/>
      <c r="B366" s="2399"/>
      <c r="C366" s="2400"/>
      <c r="D366" s="691" t="str">
        <f>B365&amp;".2"</f>
        <v>4.155.2</v>
      </c>
      <c r="E366" s="1669" t="s">
        <v>948</v>
      </c>
      <c r="F366" s="2265" t="s">
        <v>305</v>
      </c>
      <c r="G366" s="1740" t="s">
        <v>22</v>
      </c>
      <c r="H366" s="820" t="s">
        <v>22</v>
      </c>
      <c r="I366" s="1740">
        <v>45475</v>
      </c>
      <c r="J366" s="820" t="s">
        <v>22</v>
      </c>
      <c r="K366" s="1527" t="s">
        <v>949</v>
      </c>
      <c r="L366" s="1637"/>
      <c r="M366" s="1637"/>
      <c r="N366" s="1637"/>
      <c r="O366" s="1637"/>
      <c r="P366" s="1637"/>
      <c r="Q366" s="1637"/>
      <c r="R366" s="1637"/>
      <c r="S366" s="1637"/>
      <c r="T366" s="1637"/>
      <c r="U366" s="677"/>
      <c r="V366" s="1637">
        <v>0</v>
      </c>
    </row>
    <row s="1852" customFormat="1" customHeight="1" ht="33.75">
      <c r="A367" s="1637"/>
      <c r="B367" s="2399" t="s">
        <v>1268</v>
      </c>
      <c r="C367" s="2400" t="s">
        <v>688</v>
      </c>
      <c r="D367" s="691" t="str">
        <f>B367&amp;".1"</f>
        <v>4.156.1</v>
      </c>
      <c r="E367" s="1669" t="s">
        <v>946</v>
      </c>
      <c r="F367" s="2265" t="s">
        <v>305</v>
      </c>
      <c r="G367" s="2355" t="s">
        <v>22</v>
      </c>
      <c r="H367" s="820" t="s">
        <v>22</v>
      </c>
      <c r="I367" s="2355" t="s">
        <v>1269</v>
      </c>
      <c r="J367" s="820" t="s">
        <v>22</v>
      </c>
      <c r="K367" s="1527" t="s">
        <v>947</v>
      </c>
      <c r="L367" s="1637"/>
      <c r="M367" s="1637"/>
      <c r="N367" s="1637"/>
      <c r="O367" s="1637"/>
      <c r="P367" s="1637"/>
      <c r="Q367" s="1637"/>
      <c r="R367" s="1637"/>
      <c r="S367" s="1637"/>
      <c r="T367" s="1637"/>
      <c r="U367" s="677"/>
      <c r="V367" s="1637">
        <v>0</v>
      </c>
    </row>
    <row s="1852" customFormat="1" customHeight="1" ht="15">
      <c r="A368" s="1634"/>
      <c r="B368" s="2399"/>
      <c r="C368" s="2400"/>
      <c r="D368" s="691" t="str">
        <f>B367&amp;".2"</f>
        <v>4.156.2</v>
      </c>
      <c r="E368" s="1669" t="s">
        <v>948</v>
      </c>
      <c r="F368" s="2265" t="s">
        <v>305</v>
      </c>
      <c r="G368" s="1740" t="s">
        <v>22</v>
      </c>
      <c r="H368" s="820" t="s">
        <v>22</v>
      </c>
      <c r="I368" s="1740">
        <v>45475</v>
      </c>
      <c r="J368" s="820" t="s">
        <v>22</v>
      </c>
      <c r="K368" s="1527" t="s">
        <v>949</v>
      </c>
      <c r="L368" s="1637"/>
      <c r="M368" s="1637"/>
      <c r="N368" s="1637"/>
      <c r="O368" s="1637"/>
      <c r="P368" s="1637"/>
      <c r="Q368" s="1637"/>
      <c r="R368" s="1637"/>
      <c r="S368" s="1637"/>
      <c r="T368" s="1637"/>
      <c r="U368" s="677"/>
      <c r="V368" s="1637">
        <v>0</v>
      </c>
    </row>
    <row s="1852" customFormat="1" customHeight="1" ht="33.75">
      <c r="A369" s="1637"/>
      <c r="B369" s="2399" t="s">
        <v>1270</v>
      </c>
      <c r="C369" s="2400" t="s">
        <v>688</v>
      </c>
      <c r="D369" s="691" t="str">
        <f>B369&amp;".1"</f>
        <v>4.157.1</v>
      </c>
      <c r="E369" s="1669" t="s">
        <v>946</v>
      </c>
      <c r="F369" s="2265" t="s">
        <v>305</v>
      </c>
      <c r="G369" s="2355" t="s">
        <v>22</v>
      </c>
      <c r="H369" s="820" t="s">
        <v>22</v>
      </c>
      <c r="I369" s="2355" t="s">
        <v>1271</v>
      </c>
      <c r="J369" s="820" t="s">
        <v>22</v>
      </c>
      <c r="K369" s="1527" t="s">
        <v>947</v>
      </c>
      <c r="L369" s="1637"/>
      <c r="M369" s="1637"/>
      <c r="N369" s="1637"/>
      <c r="O369" s="1637"/>
      <c r="P369" s="1637"/>
      <c r="Q369" s="1637"/>
      <c r="R369" s="1637"/>
      <c r="S369" s="1637"/>
      <c r="T369" s="1637"/>
      <c r="U369" s="677"/>
      <c r="V369" s="1637">
        <v>0</v>
      </c>
    </row>
    <row s="1852" customFormat="1" customHeight="1" ht="15">
      <c r="A370" s="1634"/>
      <c r="B370" s="2399"/>
      <c r="C370" s="2400"/>
      <c r="D370" s="691" t="str">
        <f>B369&amp;".2"</f>
        <v>4.157.2</v>
      </c>
      <c r="E370" s="1669" t="s">
        <v>948</v>
      </c>
      <c r="F370" s="2265" t="s">
        <v>305</v>
      </c>
      <c r="G370" s="1740" t="s">
        <v>22</v>
      </c>
      <c r="H370" s="820" t="s">
        <v>22</v>
      </c>
      <c r="I370" s="1740">
        <v>45503</v>
      </c>
      <c r="J370" s="820" t="s">
        <v>22</v>
      </c>
      <c r="K370" s="1527" t="s">
        <v>949</v>
      </c>
      <c r="L370" s="1637"/>
      <c r="M370" s="1637"/>
      <c r="N370" s="1637"/>
      <c r="O370" s="1637"/>
      <c r="P370" s="1637"/>
      <c r="Q370" s="1637"/>
      <c r="R370" s="1637"/>
      <c r="S370" s="1637"/>
      <c r="T370" s="1637"/>
      <c r="U370" s="677"/>
      <c r="V370" s="1637">
        <v>0</v>
      </c>
    </row>
    <row s="1852" customFormat="1" customHeight="1" ht="33.75">
      <c r="A371" s="1637"/>
      <c r="B371" s="2399" t="s">
        <v>1272</v>
      </c>
      <c r="C371" s="2400" t="s">
        <v>688</v>
      </c>
      <c r="D371" s="691" t="str">
        <f>B371&amp;".1"</f>
        <v>4.158.1</v>
      </c>
      <c r="E371" s="1669" t="s">
        <v>946</v>
      </c>
      <c r="F371" s="2265" t="s">
        <v>305</v>
      </c>
      <c r="G371" s="2355" t="s">
        <v>22</v>
      </c>
      <c r="H371" s="820" t="s">
        <v>22</v>
      </c>
      <c r="I371" s="2355" t="s">
        <v>1273</v>
      </c>
      <c r="J371" s="820" t="s">
        <v>22</v>
      </c>
      <c r="K371" s="1527" t="s">
        <v>947</v>
      </c>
      <c r="L371" s="1637"/>
      <c r="M371" s="1637"/>
      <c r="N371" s="1637"/>
      <c r="O371" s="1637"/>
      <c r="P371" s="1637"/>
      <c r="Q371" s="1637"/>
      <c r="R371" s="1637"/>
      <c r="S371" s="1637"/>
      <c r="T371" s="1637"/>
      <c r="U371" s="677"/>
      <c r="V371" s="1637">
        <v>0</v>
      </c>
    </row>
    <row s="1852" customFormat="1" customHeight="1" ht="15">
      <c r="A372" s="1634"/>
      <c r="B372" s="2399"/>
      <c r="C372" s="2400"/>
      <c r="D372" s="691" t="str">
        <f>B371&amp;".2"</f>
        <v>4.158.2</v>
      </c>
      <c r="E372" s="1669" t="s">
        <v>948</v>
      </c>
      <c r="F372" s="2265" t="s">
        <v>305</v>
      </c>
      <c r="G372" s="1740" t="s">
        <v>22</v>
      </c>
      <c r="H372" s="820" t="s">
        <v>22</v>
      </c>
      <c r="I372" s="1740">
        <v>45537</v>
      </c>
      <c r="J372" s="820" t="s">
        <v>22</v>
      </c>
      <c r="K372" s="1527" t="s">
        <v>949</v>
      </c>
      <c r="L372" s="1637"/>
      <c r="M372" s="1637"/>
      <c r="N372" s="1637"/>
      <c r="O372" s="1637"/>
      <c r="P372" s="1637"/>
      <c r="Q372" s="1637"/>
      <c r="R372" s="1637"/>
      <c r="S372" s="1637"/>
      <c r="T372" s="1637"/>
      <c r="U372" s="677"/>
      <c r="V372" s="1637">
        <v>0</v>
      </c>
    </row>
    <row s="1852" customFormat="1" customHeight="1" ht="33.75">
      <c r="A373" s="1637"/>
      <c r="B373" s="2399" t="s">
        <v>1274</v>
      </c>
      <c r="C373" s="2400" t="s">
        <v>688</v>
      </c>
      <c r="D373" s="691" t="str">
        <f>B373&amp;".1"</f>
        <v>4.159.1</v>
      </c>
      <c r="E373" s="1669" t="s">
        <v>946</v>
      </c>
      <c r="F373" s="2265" t="s">
        <v>305</v>
      </c>
      <c r="G373" s="2355" t="s">
        <v>22</v>
      </c>
      <c r="H373" s="820" t="s">
        <v>22</v>
      </c>
      <c r="I373" s="2355" t="s">
        <v>1275</v>
      </c>
      <c r="J373" s="820" t="s">
        <v>22</v>
      </c>
      <c r="K373" s="1527" t="s">
        <v>947</v>
      </c>
      <c r="L373" s="1637"/>
      <c r="M373" s="1637"/>
      <c r="N373" s="1637"/>
      <c r="O373" s="1637"/>
      <c r="P373" s="1637"/>
      <c r="Q373" s="1637"/>
      <c r="R373" s="1637"/>
      <c r="S373" s="1637"/>
      <c r="T373" s="1637"/>
      <c r="U373" s="677"/>
      <c r="V373" s="1637">
        <v>0</v>
      </c>
    </row>
    <row s="1852" customFormat="1" customHeight="1" ht="15">
      <c r="A374" s="1634"/>
      <c r="B374" s="2399"/>
      <c r="C374" s="2400"/>
      <c r="D374" s="691" t="str">
        <f>B373&amp;".2"</f>
        <v>4.159.2</v>
      </c>
      <c r="E374" s="1669" t="s">
        <v>948</v>
      </c>
      <c r="F374" s="2265" t="s">
        <v>305</v>
      </c>
      <c r="G374" s="1740" t="s">
        <v>22</v>
      </c>
      <c r="H374" s="820" t="s">
        <v>22</v>
      </c>
      <c r="I374" s="1740">
        <v>45503</v>
      </c>
      <c r="J374" s="820" t="s">
        <v>22</v>
      </c>
      <c r="K374" s="1527" t="s">
        <v>949</v>
      </c>
      <c r="L374" s="1637"/>
      <c r="M374" s="1637"/>
      <c r="N374" s="1637"/>
      <c r="O374" s="1637"/>
      <c r="P374" s="1637"/>
      <c r="Q374" s="1637"/>
      <c r="R374" s="1637"/>
      <c r="S374" s="1637"/>
      <c r="T374" s="1637"/>
      <c r="U374" s="677"/>
      <c r="V374" s="1637">
        <v>0</v>
      </c>
    </row>
    <row s="1852" customFormat="1" customHeight="1" ht="33.75">
      <c r="A375" s="1637"/>
      <c r="B375" s="2399" t="s">
        <v>1276</v>
      </c>
      <c r="C375" s="2400" t="s">
        <v>688</v>
      </c>
      <c r="D375" s="691" t="str">
        <f>B375&amp;".1"</f>
        <v>4.160.1</v>
      </c>
      <c r="E375" s="1669" t="s">
        <v>946</v>
      </c>
      <c r="F375" s="2265" t="s">
        <v>305</v>
      </c>
      <c r="G375" s="2355" t="s">
        <v>22</v>
      </c>
      <c r="H375" s="820" t="s">
        <v>22</v>
      </c>
      <c r="I375" s="2355" t="s">
        <v>1277</v>
      </c>
      <c r="J375" s="820" t="s">
        <v>22</v>
      </c>
      <c r="K375" s="1527" t="s">
        <v>947</v>
      </c>
      <c r="L375" s="1637"/>
      <c r="M375" s="1637"/>
      <c r="N375" s="1637"/>
      <c r="O375" s="1637"/>
      <c r="P375" s="1637"/>
      <c r="Q375" s="1637"/>
      <c r="R375" s="1637"/>
      <c r="S375" s="1637"/>
      <c r="T375" s="1637"/>
      <c r="U375" s="677"/>
      <c r="V375" s="1637">
        <v>0</v>
      </c>
    </row>
    <row s="1852" customFormat="1" customHeight="1" ht="15">
      <c r="A376" s="1634"/>
      <c r="B376" s="2399"/>
      <c r="C376" s="2400"/>
      <c r="D376" s="691" t="str">
        <f>B375&amp;".2"</f>
        <v>4.160.2</v>
      </c>
      <c r="E376" s="1669" t="s">
        <v>948</v>
      </c>
      <c r="F376" s="2265" t="s">
        <v>305</v>
      </c>
      <c r="G376" s="1740" t="s">
        <v>22</v>
      </c>
      <c r="H376" s="820" t="s">
        <v>22</v>
      </c>
      <c r="I376" s="1740">
        <v>45505</v>
      </c>
      <c r="J376" s="820" t="s">
        <v>22</v>
      </c>
      <c r="K376" s="1527" t="s">
        <v>949</v>
      </c>
      <c r="L376" s="1637"/>
      <c r="M376" s="1637"/>
      <c r="N376" s="1637"/>
      <c r="O376" s="1637"/>
      <c r="P376" s="1637"/>
      <c r="Q376" s="1637"/>
      <c r="R376" s="1637"/>
      <c r="S376" s="1637"/>
      <c r="T376" s="1637"/>
      <c r="U376" s="677"/>
      <c r="V376" s="1637">
        <v>0</v>
      </c>
    </row>
    <row s="1852" customFormat="1" customHeight="1" ht="33.75">
      <c r="A377" s="1637"/>
      <c r="B377" s="2399" t="s">
        <v>1278</v>
      </c>
      <c r="C377" s="2400" t="s">
        <v>688</v>
      </c>
      <c r="D377" s="691" t="str">
        <f>B377&amp;".1"</f>
        <v>4.161.1</v>
      </c>
      <c r="E377" s="1669" t="s">
        <v>946</v>
      </c>
      <c r="F377" s="2265" t="s">
        <v>305</v>
      </c>
      <c r="G377" s="2355" t="s">
        <v>22</v>
      </c>
      <c r="H377" s="820" t="s">
        <v>22</v>
      </c>
      <c r="I377" s="2355" t="s">
        <v>1279</v>
      </c>
      <c r="J377" s="820" t="s">
        <v>22</v>
      </c>
      <c r="K377" s="1527" t="s">
        <v>947</v>
      </c>
      <c r="L377" s="1637"/>
      <c r="M377" s="1637"/>
      <c r="N377" s="1637"/>
      <c r="O377" s="1637"/>
      <c r="P377" s="1637"/>
      <c r="Q377" s="1637"/>
      <c r="R377" s="1637"/>
      <c r="S377" s="1637"/>
      <c r="T377" s="1637"/>
      <c r="U377" s="677"/>
      <c r="V377" s="1637">
        <v>0</v>
      </c>
    </row>
    <row s="1852" customFormat="1" customHeight="1" ht="15">
      <c r="A378" s="1634"/>
      <c r="B378" s="2399"/>
      <c r="C378" s="2400"/>
      <c r="D378" s="691" t="str">
        <f>B377&amp;".2"</f>
        <v>4.161.2</v>
      </c>
      <c r="E378" s="1669" t="s">
        <v>948</v>
      </c>
      <c r="F378" s="2265" t="s">
        <v>305</v>
      </c>
      <c r="G378" s="1740" t="s">
        <v>22</v>
      </c>
      <c r="H378" s="820" t="s">
        <v>22</v>
      </c>
      <c r="I378" s="1740">
        <v>45497</v>
      </c>
      <c r="J378" s="820" t="s">
        <v>22</v>
      </c>
      <c r="K378" s="1527" t="s">
        <v>949</v>
      </c>
      <c r="L378" s="1637"/>
      <c r="M378" s="1637"/>
      <c r="N378" s="1637"/>
      <c r="O378" s="1637"/>
      <c r="P378" s="1637"/>
      <c r="Q378" s="1637"/>
      <c r="R378" s="1637"/>
      <c r="S378" s="1637"/>
      <c r="T378" s="1637"/>
      <c r="U378" s="677"/>
      <c r="V378" s="1637">
        <v>0</v>
      </c>
    </row>
    <row s="1852" customFormat="1" customHeight="1" ht="33.75">
      <c r="A379" s="1637"/>
      <c r="B379" s="2399" t="s">
        <v>1280</v>
      </c>
      <c r="C379" s="2400" t="s">
        <v>688</v>
      </c>
      <c r="D379" s="691" t="str">
        <f>B379&amp;".1"</f>
        <v>4.162.1</v>
      </c>
      <c r="E379" s="1669" t="s">
        <v>946</v>
      </c>
      <c r="F379" s="2265" t="s">
        <v>305</v>
      </c>
      <c r="G379" s="2355" t="s">
        <v>22</v>
      </c>
      <c r="H379" s="820" t="s">
        <v>22</v>
      </c>
      <c r="I379" s="2355" t="s">
        <v>1281</v>
      </c>
      <c r="J379" s="820" t="s">
        <v>22</v>
      </c>
      <c r="K379" s="1527" t="s">
        <v>947</v>
      </c>
      <c r="L379" s="1637"/>
      <c r="M379" s="1637"/>
      <c r="N379" s="1637"/>
      <c r="O379" s="1637"/>
      <c r="P379" s="1637"/>
      <c r="Q379" s="1637"/>
      <c r="R379" s="1637"/>
      <c r="S379" s="1637"/>
      <c r="T379" s="1637"/>
      <c r="U379" s="677"/>
      <c r="V379" s="1637">
        <v>0</v>
      </c>
    </row>
    <row s="1852" customFormat="1" customHeight="1" ht="15">
      <c r="A380" s="1634"/>
      <c r="B380" s="2399"/>
      <c r="C380" s="2400"/>
      <c r="D380" s="691" t="str">
        <f>B379&amp;".2"</f>
        <v>4.162.2</v>
      </c>
      <c r="E380" s="1669" t="s">
        <v>948</v>
      </c>
      <c r="F380" s="2265" t="s">
        <v>305</v>
      </c>
      <c r="G380" s="1740" t="s">
        <v>22</v>
      </c>
      <c r="H380" s="820" t="s">
        <v>22</v>
      </c>
      <c r="I380" s="1740">
        <v>45477</v>
      </c>
      <c r="J380" s="820" t="s">
        <v>22</v>
      </c>
      <c r="K380" s="1527" t="s">
        <v>949</v>
      </c>
      <c r="L380" s="1637"/>
      <c r="M380" s="1637"/>
      <c r="N380" s="1637"/>
      <c r="O380" s="1637"/>
      <c r="P380" s="1637"/>
      <c r="Q380" s="1637"/>
      <c r="R380" s="1637"/>
      <c r="S380" s="1637"/>
      <c r="T380" s="1637"/>
      <c r="U380" s="677"/>
      <c r="V380" s="1637">
        <v>0</v>
      </c>
    </row>
    <row s="1852" customFormat="1" customHeight="1" ht="33.75">
      <c r="A381" s="1637"/>
      <c r="B381" s="2399" t="s">
        <v>1282</v>
      </c>
      <c r="C381" s="2400" t="s">
        <v>688</v>
      </c>
      <c r="D381" s="691" t="str">
        <f>B381&amp;".1"</f>
        <v>4.163.1</v>
      </c>
      <c r="E381" s="1669" t="s">
        <v>946</v>
      </c>
      <c r="F381" s="2265" t="s">
        <v>305</v>
      </c>
      <c r="G381" s="2355" t="s">
        <v>22</v>
      </c>
      <c r="H381" s="820" t="s">
        <v>22</v>
      </c>
      <c r="I381" s="2355" t="s">
        <v>1283</v>
      </c>
      <c r="J381" s="820" t="s">
        <v>22</v>
      </c>
      <c r="K381" s="1527" t="s">
        <v>947</v>
      </c>
      <c r="L381" s="1637"/>
      <c r="M381" s="1637"/>
      <c r="N381" s="1637"/>
      <c r="O381" s="1637"/>
      <c r="P381" s="1637"/>
      <c r="Q381" s="1637"/>
      <c r="R381" s="1637"/>
      <c r="S381" s="1637"/>
      <c r="T381" s="1637"/>
      <c r="U381" s="677"/>
      <c r="V381" s="1637">
        <v>0</v>
      </c>
    </row>
    <row s="1852" customFormat="1" customHeight="1" ht="15">
      <c r="A382" s="1634"/>
      <c r="B382" s="2399"/>
      <c r="C382" s="2400"/>
      <c r="D382" s="691" t="str">
        <f>B381&amp;".2"</f>
        <v>4.163.2</v>
      </c>
      <c r="E382" s="1669" t="s">
        <v>948</v>
      </c>
      <c r="F382" s="2265" t="s">
        <v>305</v>
      </c>
      <c r="G382" s="1740" t="s">
        <v>22</v>
      </c>
      <c r="H382" s="820" t="s">
        <v>22</v>
      </c>
      <c r="I382" s="1740">
        <v>45490</v>
      </c>
      <c r="J382" s="820" t="s">
        <v>22</v>
      </c>
      <c r="K382" s="1527" t="s">
        <v>949</v>
      </c>
      <c r="L382" s="1637"/>
      <c r="M382" s="1637"/>
      <c r="N382" s="1637"/>
      <c r="O382" s="1637"/>
      <c r="P382" s="1637"/>
      <c r="Q382" s="1637"/>
      <c r="R382" s="1637"/>
      <c r="S382" s="1637"/>
      <c r="T382" s="1637"/>
      <c r="U382" s="677"/>
      <c r="V382" s="1637">
        <v>0</v>
      </c>
    </row>
    <row s="1852" customFormat="1" customHeight="1" ht="33.75">
      <c r="A383" s="1637"/>
      <c r="B383" s="2399" t="s">
        <v>1284</v>
      </c>
      <c r="C383" s="2400" t="s">
        <v>688</v>
      </c>
      <c r="D383" s="691" t="str">
        <f>B383&amp;".1"</f>
        <v>4.164.1</v>
      </c>
      <c r="E383" s="1669" t="s">
        <v>946</v>
      </c>
      <c r="F383" s="2265" t="s">
        <v>305</v>
      </c>
      <c r="G383" s="2355" t="s">
        <v>22</v>
      </c>
      <c r="H383" s="820" t="s">
        <v>22</v>
      </c>
      <c r="I383" s="2355" t="s">
        <v>1285</v>
      </c>
      <c r="J383" s="820" t="s">
        <v>22</v>
      </c>
      <c r="K383" s="1527" t="s">
        <v>947</v>
      </c>
      <c r="L383" s="1637"/>
      <c r="M383" s="1637"/>
      <c r="N383" s="1637"/>
      <c r="O383" s="1637"/>
      <c r="P383" s="1637"/>
      <c r="Q383" s="1637"/>
      <c r="R383" s="1637"/>
      <c r="S383" s="1637"/>
      <c r="T383" s="1637"/>
      <c r="U383" s="677"/>
      <c r="V383" s="1637">
        <v>0</v>
      </c>
    </row>
    <row s="1852" customFormat="1" customHeight="1" ht="15">
      <c r="A384" s="1634"/>
      <c r="B384" s="2399"/>
      <c r="C384" s="2400"/>
      <c r="D384" s="691" t="str">
        <f>B383&amp;".2"</f>
        <v>4.164.2</v>
      </c>
      <c r="E384" s="1669" t="s">
        <v>948</v>
      </c>
      <c r="F384" s="2265" t="s">
        <v>305</v>
      </c>
      <c r="G384" s="1740" t="s">
        <v>22</v>
      </c>
      <c r="H384" s="820" t="s">
        <v>22</v>
      </c>
      <c r="I384" s="1740">
        <v>45505</v>
      </c>
      <c r="J384" s="820" t="s">
        <v>22</v>
      </c>
      <c r="K384" s="1527" t="s">
        <v>949</v>
      </c>
      <c r="L384" s="1637"/>
      <c r="M384" s="1637"/>
      <c r="N384" s="1637"/>
      <c r="O384" s="1637"/>
      <c r="P384" s="1637"/>
      <c r="Q384" s="1637"/>
      <c r="R384" s="1637"/>
      <c r="S384" s="1637"/>
      <c r="T384" s="1637"/>
      <c r="U384" s="677"/>
      <c r="V384" s="1637">
        <v>0</v>
      </c>
    </row>
    <row s="1852" customFormat="1" customHeight="1" ht="33.75">
      <c r="A385" s="1637"/>
      <c r="B385" s="2399" t="s">
        <v>1286</v>
      </c>
      <c r="C385" s="2400" t="s">
        <v>688</v>
      </c>
      <c r="D385" s="691" t="str">
        <f>B385&amp;".1"</f>
        <v>4.165.1</v>
      </c>
      <c r="E385" s="1669" t="s">
        <v>946</v>
      </c>
      <c r="F385" s="2265" t="s">
        <v>305</v>
      </c>
      <c r="G385" s="2355" t="s">
        <v>22</v>
      </c>
      <c r="H385" s="820" t="s">
        <v>22</v>
      </c>
      <c r="I385" s="2355" t="s">
        <v>1287</v>
      </c>
      <c r="J385" s="820" t="s">
        <v>22</v>
      </c>
      <c r="K385" s="1527" t="s">
        <v>947</v>
      </c>
      <c r="L385" s="1637"/>
      <c r="M385" s="1637"/>
      <c r="N385" s="1637"/>
      <c r="O385" s="1637"/>
      <c r="P385" s="1637"/>
      <c r="Q385" s="1637"/>
      <c r="R385" s="1637"/>
      <c r="S385" s="1637"/>
      <c r="T385" s="1637"/>
      <c r="U385" s="677"/>
      <c r="V385" s="1637">
        <v>0</v>
      </c>
    </row>
    <row s="1852" customFormat="1" customHeight="1" ht="15">
      <c r="A386" s="1634"/>
      <c r="B386" s="2399"/>
      <c r="C386" s="2400"/>
      <c r="D386" s="691" t="str">
        <f>B385&amp;".2"</f>
        <v>4.165.2</v>
      </c>
      <c r="E386" s="1669" t="s">
        <v>948</v>
      </c>
      <c r="F386" s="2265" t="s">
        <v>305</v>
      </c>
      <c r="G386" s="1740" t="s">
        <v>22</v>
      </c>
      <c r="H386" s="820" t="s">
        <v>22</v>
      </c>
      <c r="I386" s="1740">
        <v>45511</v>
      </c>
      <c r="J386" s="820" t="s">
        <v>22</v>
      </c>
      <c r="K386" s="1527" t="s">
        <v>949</v>
      </c>
      <c r="L386" s="1637"/>
      <c r="M386" s="1637"/>
      <c r="N386" s="1637"/>
      <c r="O386" s="1637"/>
      <c r="P386" s="1637"/>
      <c r="Q386" s="1637"/>
      <c r="R386" s="1637"/>
      <c r="S386" s="1637"/>
      <c r="T386" s="1637"/>
      <c r="U386" s="677"/>
      <c r="V386" s="1637">
        <v>0</v>
      </c>
    </row>
    <row s="1852" customFormat="1" customHeight="1" ht="33.75">
      <c r="A387" s="1637"/>
      <c r="B387" s="2399" t="s">
        <v>1288</v>
      </c>
      <c r="C387" s="2400" t="s">
        <v>688</v>
      </c>
      <c r="D387" s="691" t="str">
        <f>B387&amp;".1"</f>
        <v>4.166.1</v>
      </c>
      <c r="E387" s="1669" t="s">
        <v>946</v>
      </c>
      <c r="F387" s="2265" t="s">
        <v>305</v>
      </c>
      <c r="G387" s="2355" t="s">
        <v>22</v>
      </c>
      <c r="H387" s="820" t="s">
        <v>22</v>
      </c>
      <c r="I387" s="2355" t="s">
        <v>1287</v>
      </c>
      <c r="J387" s="820" t="s">
        <v>22</v>
      </c>
      <c r="K387" s="1527" t="s">
        <v>947</v>
      </c>
      <c r="L387" s="1637"/>
      <c r="M387" s="1637"/>
      <c r="N387" s="1637"/>
      <c r="O387" s="1637"/>
      <c r="P387" s="1637"/>
      <c r="Q387" s="1637"/>
      <c r="R387" s="1637"/>
      <c r="S387" s="1637"/>
      <c r="T387" s="1637"/>
      <c r="U387" s="677"/>
      <c r="V387" s="1637">
        <v>0</v>
      </c>
    </row>
    <row s="1852" customFormat="1" customHeight="1" ht="15">
      <c r="A388" s="1634"/>
      <c r="B388" s="2399"/>
      <c r="C388" s="2400"/>
      <c r="D388" s="691" t="str">
        <f>B387&amp;".2"</f>
        <v>4.166.2</v>
      </c>
      <c r="E388" s="1669" t="s">
        <v>948</v>
      </c>
      <c r="F388" s="2265" t="s">
        <v>305</v>
      </c>
      <c r="G388" s="1740" t="s">
        <v>22</v>
      </c>
      <c r="H388" s="820" t="s">
        <v>22</v>
      </c>
      <c r="I388" s="1740">
        <v>45527</v>
      </c>
      <c r="J388" s="820" t="s">
        <v>22</v>
      </c>
      <c r="K388" s="1527" t="s">
        <v>949</v>
      </c>
      <c r="L388" s="1637"/>
      <c r="M388" s="1637"/>
      <c r="N388" s="1637"/>
      <c r="O388" s="1637"/>
      <c r="P388" s="1637"/>
      <c r="Q388" s="1637"/>
      <c r="R388" s="1637"/>
      <c r="S388" s="1637"/>
      <c r="T388" s="1637"/>
      <c r="U388" s="677"/>
      <c r="V388" s="1637">
        <v>0</v>
      </c>
    </row>
    <row s="1852" customFormat="1" customHeight="1" ht="33.75">
      <c r="A389" s="1637"/>
      <c r="B389" s="2399" t="s">
        <v>1289</v>
      </c>
      <c r="C389" s="2400" t="s">
        <v>688</v>
      </c>
      <c r="D389" s="691" t="str">
        <f>B389&amp;".1"</f>
        <v>4.167.1</v>
      </c>
      <c r="E389" s="1669" t="s">
        <v>946</v>
      </c>
      <c r="F389" s="2265" t="s">
        <v>305</v>
      </c>
      <c r="G389" s="2355" t="s">
        <v>22</v>
      </c>
      <c r="H389" s="820" t="s">
        <v>22</v>
      </c>
      <c r="I389" s="2355" t="s">
        <v>1287</v>
      </c>
      <c r="J389" s="820" t="s">
        <v>22</v>
      </c>
      <c r="K389" s="1527" t="s">
        <v>947</v>
      </c>
      <c r="L389" s="1637"/>
      <c r="M389" s="1637"/>
      <c r="N389" s="1637"/>
      <c r="O389" s="1637"/>
      <c r="P389" s="1637"/>
      <c r="Q389" s="1637"/>
      <c r="R389" s="1637"/>
      <c r="S389" s="1637"/>
      <c r="T389" s="1637"/>
      <c r="U389" s="677"/>
      <c r="V389" s="1637">
        <v>0</v>
      </c>
    </row>
    <row s="1852" customFormat="1" customHeight="1" ht="15">
      <c r="A390" s="1634"/>
      <c r="B390" s="2399"/>
      <c r="C390" s="2400"/>
      <c r="D390" s="691" t="str">
        <f>B389&amp;".2"</f>
        <v>4.167.2</v>
      </c>
      <c r="E390" s="1669" t="s">
        <v>948</v>
      </c>
      <c r="F390" s="2265" t="s">
        <v>305</v>
      </c>
      <c r="G390" s="1740" t="s">
        <v>22</v>
      </c>
      <c r="H390" s="820" t="s">
        <v>22</v>
      </c>
      <c r="I390" s="1740">
        <v>45558</v>
      </c>
      <c r="J390" s="820" t="s">
        <v>22</v>
      </c>
      <c r="K390" s="1527" t="s">
        <v>949</v>
      </c>
      <c r="L390" s="1637"/>
      <c r="M390" s="1637"/>
      <c r="N390" s="1637"/>
      <c r="O390" s="1637"/>
      <c r="P390" s="1637"/>
      <c r="Q390" s="1637"/>
      <c r="R390" s="1637"/>
      <c r="S390" s="1637"/>
      <c r="T390" s="1637"/>
      <c r="U390" s="677"/>
      <c r="V390" s="1637">
        <v>0</v>
      </c>
    </row>
    <row s="1852" customFormat="1" customHeight="1" ht="33.75">
      <c r="A391" s="1637"/>
      <c r="B391" s="2399" t="s">
        <v>1290</v>
      </c>
      <c r="C391" s="2400" t="s">
        <v>688</v>
      </c>
      <c r="D391" s="691" t="str">
        <f>B391&amp;".1"</f>
        <v>4.168.1</v>
      </c>
      <c r="E391" s="1669" t="s">
        <v>946</v>
      </c>
      <c r="F391" s="2265" t="s">
        <v>305</v>
      </c>
      <c r="G391" s="2355" t="s">
        <v>22</v>
      </c>
      <c r="H391" s="820" t="s">
        <v>22</v>
      </c>
      <c r="I391" s="2355" t="s">
        <v>1291</v>
      </c>
      <c r="J391" s="820" t="s">
        <v>22</v>
      </c>
      <c r="K391" s="1527" t="s">
        <v>947</v>
      </c>
      <c r="L391" s="1637"/>
      <c r="M391" s="1637"/>
      <c r="N391" s="1637"/>
      <c r="O391" s="1637"/>
      <c r="P391" s="1637"/>
      <c r="Q391" s="1637"/>
      <c r="R391" s="1637"/>
      <c r="S391" s="1637"/>
      <c r="T391" s="1637"/>
      <c r="U391" s="677"/>
      <c r="V391" s="1637">
        <v>0</v>
      </c>
    </row>
    <row s="1852" customFormat="1" customHeight="1" ht="15">
      <c r="A392" s="1634"/>
      <c r="B392" s="2399"/>
      <c r="C392" s="2400"/>
      <c r="D392" s="691" t="str">
        <f>B391&amp;".2"</f>
        <v>4.168.2</v>
      </c>
      <c r="E392" s="1669" t="s">
        <v>948</v>
      </c>
      <c r="F392" s="2265" t="s">
        <v>305</v>
      </c>
      <c r="G392" s="1740" t="s">
        <v>22</v>
      </c>
      <c r="H392" s="820" t="s">
        <v>22</v>
      </c>
      <c r="I392" s="1740">
        <v>45488</v>
      </c>
      <c r="J392" s="820" t="s">
        <v>22</v>
      </c>
      <c r="K392" s="1527" t="s">
        <v>949</v>
      </c>
      <c r="L392" s="1637"/>
      <c r="M392" s="1637"/>
      <c r="N392" s="1637"/>
      <c r="O392" s="1637"/>
      <c r="P392" s="1637"/>
      <c r="Q392" s="1637"/>
      <c r="R392" s="1637"/>
      <c r="S392" s="1637"/>
      <c r="T392" s="1637"/>
      <c r="U392" s="677"/>
      <c r="V392" s="1637">
        <v>0</v>
      </c>
    </row>
    <row s="1852" customFormat="1" customHeight="1" ht="33.75">
      <c r="A393" s="1637"/>
      <c r="B393" s="2399" t="s">
        <v>1292</v>
      </c>
      <c r="C393" s="2400" t="s">
        <v>688</v>
      </c>
      <c r="D393" s="691" t="str">
        <f>B393&amp;".1"</f>
        <v>4.169.1</v>
      </c>
      <c r="E393" s="1669" t="s">
        <v>946</v>
      </c>
      <c r="F393" s="2265" t="s">
        <v>305</v>
      </c>
      <c r="G393" s="2355" t="s">
        <v>22</v>
      </c>
      <c r="H393" s="820" t="s">
        <v>22</v>
      </c>
      <c r="I393" s="2355" t="s">
        <v>1293</v>
      </c>
      <c r="J393" s="820" t="s">
        <v>22</v>
      </c>
      <c r="K393" s="1527" t="s">
        <v>947</v>
      </c>
      <c r="L393" s="1637"/>
      <c r="M393" s="1637"/>
      <c r="N393" s="1637"/>
      <c r="O393" s="1637"/>
      <c r="P393" s="1637"/>
      <c r="Q393" s="1637"/>
      <c r="R393" s="1637"/>
      <c r="S393" s="1637"/>
      <c r="T393" s="1637"/>
      <c r="U393" s="677"/>
      <c r="V393" s="1637">
        <v>0</v>
      </c>
    </row>
    <row s="1852" customFormat="1" customHeight="1" ht="15">
      <c r="A394" s="1634"/>
      <c r="B394" s="2399"/>
      <c r="C394" s="2400"/>
      <c r="D394" s="691" t="str">
        <f>B393&amp;".2"</f>
        <v>4.169.2</v>
      </c>
      <c r="E394" s="1669" t="s">
        <v>948</v>
      </c>
      <c r="F394" s="2265" t="s">
        <v>305</v>
      </c>
      <c r="G394" s="1740" t="s">
        <v>22</v>
      </c>
      <c r="H394" s="820" t="s">
        <v>22</v>
      </c>
      <c r="I394" s="1740">
        <v>45477</v>
      </c>
      <c r="J394" s="820" t="s">
        <v>22</v>
      </c>
      <c r="K394" s="1527" t="s">
        <v>949</v>
      </c>
      <c r="L394" s="1637"/>
      <c r="M394" s="1637"/>
      <c r="N394" s="1637"/>
      <c r="O394" s="1637"/>
      <c r="P394" s="1637"/>
      <c r="Q394" s="1637"/>
      <c r="R394" s="1637"/>
      <c r="S394" s="1637"/>
      <c r="T394" s="1637"/>
      <c r="U394" s="677"/>
      <c r="V394" s="1637">
        <v>0</v>
      </c>
    </row>
    <row s="1852" customFormat="1" customHeight="1" ht="33.75">
      <c r="A395" s="1637"/>
      <c r="B395" s="2399" t="s">
        <v>1294</v>
      </c>
      <c r="C395" s="2400" t="s">
        <v>688</v>
      </c>
      <c r="D395" s="691" t="str">
        <f>B395&amp;".1"</f>
        <v>4.170.1</v>
      </c>
      <c r="E395" s="1669" t="s">
        <v>946</v>
      </c>
      <c r="F395" s="2265" t="s">
        <v>305</v>
      </c>
      <c r="G395" s="2355" t="s">
        <v>22</v>
      </c>
      <c r="H395" s="820" t="s">
        <v>22</v>
      </c>
      <c r="I395" s="2355" t="s">
        <v>1295</v>
      </c>
      <c r="J395" s="820" t="s">
        <v>22</v>
      </c>
      <c r="K395" s="1527" t="s">
        <v>947</v>
      </c>
      <c r="L395" s="1637"/>
      <c r="M395" s="1637"/>
      <c r="N395" s="1637"/>
      <c r="O395" s="1637"/>
      <c r="P395" s="1637"/>
      <c r="Q395" s="1637"/>
      <c r="R395" s="1637"/>
      <c r="S395" s="1637"/>
      <c r="T395" s="1637"/>
      <c r="U395" s="677"/>
      <c r="V395" s="1637">
        <v>0</v>
      </c>
    </row>
    <row s="1852" customFormat="1" customHeight="1" ht="15">
      <c r="A396" s="1634"/>
      <c r="B396" s="2399"/>
      <c r="C396" s="2400"/>
      <c r="D396" s="691" t="str">
        <f>B395&amp;".2"</f>
        <v>4.170.2</v>
      </c>
      <c r="E396" s="1669" t="s">
        <v>948</v>
      </c>
      <c r="F396" s="2265" t="s">
        <v>305</v>
      </c>
      <c r="G396" s="1740" t="s">
        <v>22</v>
      </c>
      <c r="H396" s="820" t="s">
        <v>22</v>
      </c>
      <c r="I396" s="1740">
        <v>45474</v>
      </c>
      <c r="J396" s="820" t="s">
        <v>22</v>
      </c>
      <c r="K396" s="1527" t="s">
        <v>949</v>
      </c>
      <c r="L396" s="1637"/>
      <c r="M396" s="1637"/>
      <c r="N396" s="1637"/>
      <c r="O396" s="1637"/>
      <c r="P396" s="1637"/>
      <c r="Q396" s="1637"/>
      <c r="R396" s="1637"/>
      <c r="S396" s="1637"/>
      <c r="T396" s="1637"/>
      <c r="U396" s="677"/>
      <c r="V396" s="1637">
        <v>0</v>
      </c>
    </row>
    <row s="1852" customFormat="1" customHeight="1" ht="33.75">
      <c r="A397" s="1637"/>
      <c r="B397" s="2399" t="s">
        <v>1296</v>
      </c>
      <c r="C397" s="2400" t="s">
        <v>688</v>
      </c>
      <c r="D397" s="691" t="str">
        <f>B397&amp;".1"</f>
        <v>4.171.1</v>
      </c>
      <c r="E397" s="1669" t="s">
        <v>946</v>
      </c>
      <c r="F397" s="2265" t="s">
        <v>305</v>
      </c>
      <c r="G397" s="2355" t="s">
        <v>22</v>
      </c>
      <c r="H397" s="820" t="s">
        <v>22</v>
      </c>
      <c r="I397" s="2355" t="s">
        <v>1297</v>
      </c>
      <c r="J397" s="820" t="s">
        <v>22</v>
      </c>
      <c r="K397" s="1527" t="s">
        <v>947</v>
      </c>
      <c r="L397" s="1637"/>
      <c r="M397" s="1637"/>
      <c r="N397" s="1637"/>
      <c r="O397" s="1637"/>
      <c r="P397" s="1637"/>
      <c r="Q397" s="1637"/>
      <c r="R397" s="1637"/>
      <c r="S397" s="1637"/>
      <c r="T397" s="1637"/>
      <c r="U397" s="677"/>
      <c r="V397" s="1637">
        <v>0</v>
      </c>
    </row>
    <row s="1852" customFormat="1" customHeight="1" ht="15">
      <c r="A398" s="1634"/>
      <c r="B398" s="2399"/>
      <c r="C398" s="2400"/>
      <c r="D398" s="691" t="str">
        <f>B397&amp;".2"</f>
        <v>4.171.2</v>
      </c>
      <c r="E398" s="1669" t="s">
        <v>948</v>
      </c>
      <c r="F398" s="2265" t="s">
        <v>305</v>
      </c>
      <c r="G398" s="1740" t="s">
        <v>22</v>
      </c>
      <c r="H398" s="820" t="s">
        <v>22</v>
      </c>
      <c r="I398" s="1740">
        <v>45510</v>
      </c>
      <c r="J398" s="820" t="s">
        <v>22</v>
      </c>
      <c r="K398" s="1527" t="s">
        <v>949</v>
      </c>
      <c r="L398" s="1637"/>
      <c r="M398" s="1637"/>
      <c r="N398" s="1637"/>
      <c r="O398" s="1637"/>
      <c r="P398" s="1637"/>
      <c r="Q398" s="1637"/>
      <c r="R398" s="1637"/>
      <c r="S398" s="1637"/>
      <c r="T398" s="1637"/>
      <c r="U398" s="677"/>
      <c r="V398" s="1637">
        <v>0</v>
      </c>
    </row>
    <row s="1852" customFormat="1" customHeight="1" ht="33.75">
      <c r="A399" s="1637"/>
      <c r="B399" s="2399" t="s">
        <v>1298</v>
      </c>
      <c r="C399" s="2400" t="s">
        <v>688</v>
      </c>
      <c r="D399" s="691" t="str">
        <f>B399&amp;".1"</f>
        <v>4.172.1</v>
      </c>
      <c r="E399" s="1669" t="s">
        <v>946</v>
      </c>
      <c r="F399" s="2265" t="s">
        <v>305</v>
      </c>
      <c r="G399" s="2355" t="s">
        <v>22</v>
      </c>
      <c r="H399" s="820" t="s">
        <v>22</v>
      </c>
      <c r="I399" s="2355" t="s">
        <v>1299</v>
      </c>
      <c r="J399" s="820" t="s">
        <v>22</v>
      </c>
      <c r="K399" s="1527" t="s">
        <v>947</v>
      </c>
      <c r="L399" s="1637"/>
      <c r="M399" s="1637"/>
      <c r="N399" s="1637"/>
      <c r="O399" s="1637"/>
      <c r="P399" s="1637"/>
      <c r="Q399" s="1637"/>
      <c r="R399" s="1637"/>
      <c r="S399" s="1637"/>
      <c r="T399" s="1637"/>
      <c r="U399" s="677"/>
      <c r="V399" s="1637">
        <v>0</v>
      </c>
    </row>
    <row s="1852" customFormat="1" customHeight="1" ht="15">
      <c r="A400" s="1634"/>
      <c r="B400" s="2399"/>
      <c r="C400" s="2400"/>
      <c r="D400" s="691" t="str">
        <f>B399&amp;".2"</f>
        <v>4.172.2</v>
      </c>
      <c r="E400" s="1669" t="s">
        <v>948</v>
      </c>
      <c r="F400" s="2265" t="s">
        <v>305</v>
      </c>
      <c r="G400" s="1740" t="s">
        <v>22</v>
      </c>
      <c r="H400" s="820" t="s">
        <v>22</v>
      </c>
      <c r="I400" s="1740">
        <v>45474</v>
      </c>
      <c r="J400" s="820" t="s">
        <v>22</v>
      </c>
      <c r="K400" s="1527" t="s">
        <v>949</v>
      </c>
      <c r="L400" s="1637"/>
      <c r="M400" s="1637"/>
      <c r="N400" s="1637"/>
      <c r="O400" s="1637"/>
      <c r="P400" s="1637"/>
      <c r="Q400" s="1637"/>
      <c r="R400" s="1637"/>
      <c r="S400" s="1637"/>
      <c r="T400" s="1637"/>
      <c r="U400" s="677"/>
      <c r="V400" s="1637">
        <v>0</v>
      </c>
    </row>
    <row s="1852" customFormat="1" customHeight="1" ht="33.75">
      <c r="A401" s="1637"/>
      <c r="B401" s="2399" t="s">
        <v>1300</v>
      </c>
      <c r="C401" s="2400" t="s">
        <v>688</v>
      </c>
      <c r="D401" s="691" t="str">
        <f>B401&amp;".1"</f>
        <v>4.173.1</v>
      </c>
      <c r="E401" s="1669" t="s">
        <v>946</v>
      </c>
      <c r="F401" s="2265" t="s">
        <v>305</v>
      </c>
      <c r="G401" s="2355" t="s">
        <v>22</v>
      </c>
      <c r="H401" s="820" t="s">
        <v>22</v>
      </c>
      <c r="I401" s="2355" t="s">
        <v>1301</v>
      </c>
      <c r="J401" s="820" t="s">
        <v>22</v>
      </c>
      <c r="K401" s="1527" t="s">
        <v>947</v>
      </c>
      <c r="L401" s="1637"/>
      <c r="M401" s="1637"/>
      <c r="N401" s="1637"/>
      <c r="O401" s="1637"/>
      <c r="P401" s="1637"/>
      <c r="Q401" s="1637"/>
      <c r="R401" s="1637"/>
      <c r="S401" s="1637"/>
      <c r="T401" s="1637"/>
      <c r="U401" s="677"/>
      <c r="V401" s="1637">
        <v>0</v>
      </c>
    </row>
    <row s="1852" customFormat="1" customHeight="1" ht="15">
      <c r="A402" s="1634"/>
      <c r="B402" s="2399"/>
      <c r="C402" s="2400"/>
      <c r="D402" s="691" t="str">
        <f>B401&amp;".2"</f>
        <v>4.173.2</v>
      </c>
      <c r="E402" s="1669" t="s">
        <v>948</v>
      </c>
      <c r="F402" s="2265" t="s">
        <v>305</v>
      </c>
      <c r="G402" s="1740" t="s">
        <v>22</v>
      </c>
      <c r="H402" s="820" t="s">
        <v>22</v>
      </c>
      <c r="I402" s="1740">
        <v>45524</v>
      </c>
      <c r="J402" s="820" t="s">
        <v>22</v>
      </c>
      <c r="K402" s="1527" t="s">
        <v>949</v>
      </c>
      <c r="L402" s="1637"/>
      <c r="M402" s="1637"/>
      <c r="N402" s="1637"/>
      <c r="O402" s="1637"/>
      <c r="P402" s="1637"/>
      <c r="Q402" s="1637"/>
      <c r="R402" s="1637"/>
      <c r="S402" s="1637"/>
      <c r="T402" s="1637"/>
      <c r="U402" s="677"/>
      <c r="V402" s="1637">
        <v>0</v>
      </c>
    </row>
    <row s="1852" customFormat="1" customHeight="1" ht="33.75">
      <c r="A403" s="1637"/>
      <c r="B403" s="2399" t="s">
        <v>1302</v>
      </c>
      <c r="C403" s="2400" t="s">
        <v>688</v>
      </c>
      <c r="D403" s="691" t="str">
        <f>B403&amp;".1"</f>
        <v>4.174.1</v>
      </c>
      <c r="E403" s="1669" t="s">
        <v>946</v>
      </c>
      <c r="F403" s="2265" t="s">
        <v>305</v>
      </c>
      <c r="G403" s="2355" t="s">
        <v>22</v>
      </c>
      <c r="H403" s="820" t="s">
        <v>22</v>
      </c>
      <c r="I403" s="2355" t="s">
        <v>1303</v>
      </c>
      <c r="J403" s="820" t="s">
        <v>22</v>
      </c>
      <c r="K403" s="1527" t="s">
        <v>947</v>
      </c>
      <c r="L403" s="1637"/>
      <c r="M403" s="1637"/>
      <c r="N403" s="1637"/>
      <c r="O403" s="1637"/>
      <c r="P403" s="1637"/>
      <c r="Q403" s="1637"/>
      <c r="R403" s="1637"/>
      <c r="S403" s="1637"/>
      <c r="T403" s="1637"/>
      <c r="U403" s="677"/>
      <c r="V403" s="1637">
        <v>0</v>
      </c>
    </row>
    <row s="1852" customFormat="1" customHeight="1" ht="15">
      <c r="A404" s="1634"/>
      <c r="B404" s="2399"/>
      <c r="C404" s="2400"/>
      <c r="D404" s="691" t="str">
        <f>B403&amp;".2"</f>
        <v>4.174.2</v>
      </c>
      <c r="E404" s="1669" t="s">
        <v>948</v>
      </c>
      <c r="F404" s="2265" t="s">
        <v>305</v>
      </c>
      <c r="G404" s="1740" t="s">
        <v>22</v>
      </c>
      <c r="H404" s="820" t="s">
        <v>22</v>
      </c>
      <c r="I404" s="1740">
        <v>45485</v>
      </c>
      <c r="J404" s="820" t="s">
        <v>22</v>
      </c>
      <c r="K404" s="1527" t="s">
        <v>949</v>
      </c>
      <c r="L404" s="1637"/>
      <c r="M404" s="1637"/>
      <c r="N404" s="1637"/>
      <c r="O404" s="1637"/>
      <c r="P404" s="1637"/>
      <c r="Q404" s="1637"/>
      <c r="R404" s="1637"/>
      <c r="S404" s="1637"/>
      <c r="T404" s="1637"/>
      <c r="U404" s="677"/>
      <c r="V404" s="1637">
        <v>0</v>
      </c>
    </row>
    <row s="1852" customFormat="1" customHeight="1" ht="33.75">
      <c r="A405" s="1637"/>
      <c r="B405" s="2399" t="s">
        <v>1304</v>
      </c>
      <c r="C405" s="2400" t="s">
        <v>688</v>
      </c>
      <c r="D405" s="691" t="str">
        <f>B405&amp;".1"</f>
        <v>4.175.1</v>
      </c>
      <c r="E405" s="1669" t="s">
        <v>946</v>
      </c>
      <c r="F405" s="2265" t="s">
        <v>305</v>
      </c>
      <c r="G405" s="2355" t="s">
        <v>22</v>
      </c>
      <c r="H405" s="820" t="s">
        <v>22</v>
      </c>
      <c r="I405" s="2355" t="s">
        <v>1303</v>
      </c>
      <c r="J405" s="820" t="s">
        <v>22</v>
      </c>
      <c r="K405" s="1527" t="s">
        <v>947</v>
      </c>
      <c r="L405" s="1637"/>
      <c r="M405" s="1637"/>
      <c r="N405" s="1637"/>
      <c r="O405" s="1637"/>
      <c r="P405" s="1637"/>
      <c r="Q405" s="1637"/>
      <c r="R405" s="1637"/>
      <c r="S405" s="1637"/>
      <c r="T405" s="1637"/>
      <c r="U405" s="677"/>
      <c r="V405" s="1637">
        <v>0</v>
      </c>
    </row>
    <row s="1852" customFormat="1" customHeight="1" ht="15">
      <c r="A406" s="1634"/>
      <c r="B406" s="2399"/>
      <c r="C406" s="2400"/>
      <c r="D406" s="691" t="str">
        <f>B405&amp;".2"</f>
        <v>4.175.2</v>
      </c>
      <c r="E406" s="1669" t="s">
        <v>948</v>
      </c>
      <c r="F406" s="2265" t="s">
        <v>305</v>
      </c>
      <c r="G406" s="1740" t="s">
        <v>22</v>
      </c>
      <c r="H406" s="820" t="s">
        <v>22</v>
      </c>
      <c r="I406" s="1740">
        <v>45506</v>
      </c>
      <c r="J406" s="820" t="s">
        <v>22</v>
      </c>
      <c r="K406" s="1527" t="s">
        <v>949</v>
      </c>
      <c r="L406" s="1637"/>
      <c r="M406" s="1637"/>
      <c r="N406" s="1637"/>
      <c r="O406" s="1637"/>
      <c r="P406" s="1637"/>
      <c r="Q406" s="1637"/>
      <c r="R406" s="1637"/>
      <c r="S406" s="1637"/>
      <c r="T406" s="1637"/>
      <c r="U406" s="677"/>
      <c r="V406" s="1637">
        <v>0</v>
      </c>
    </row>
    <row s="1852" customFormat="1" customHeight="1" ht="33.75">
      <c r="A407" s="1637"/>
      <c r="B407" s="2399" t="s">
        <v>1305</v>
      </c>
      <c r="C407" s="2400" t="s">
        <v>688</v>
      </c>
      <c r="D407" s="691" t="str">
        <f>B407&amp;".1"</f>
        <v>4.176.1</v>
      </c>
      <c r="E407" s="1669" t="s">
        <v>946</v>
      </c>
      <c r="F407" s="2265" t="s">
        <v>305</v>
      </c>
      <c r="G407" s="2355" t="s">
        <v>22</v>
      </c>
      <c r="H407" s="820" t="s">
        <v>22</v>
      </c>
      <c r="I407" s="2355" t="s">
        <v>1306</v>
      </c>
      <c r="J407" s="820" t="s">
        <v>22</v>
      </c>
      <c r="K407" s="1527" t="s">
        <v>947</v>
      </c>
      <c r="L407" s="1637"/>
      <c r="M407" s="1637"/>
      <c r="N407" s="1637"/>
      <c r="O407" s="1637"/>
      <c r="P407" s="1637"/>
      <c r="Q407" s="1637"/>
      <c r="R407" s="1637"/>
      <c r="S407" s="1637"/>
      <c r="T407" s="1637"/>
      <c r="U407" s="677"/>
      <c r="V407" s="1637">
        <v>0</v>
      </c>
    </row>
    <row s="1852" customFormat="1" customHeight="1" ht="15">
      <c r="A408" s="1634"/>
      <c r="B408" s="2399"/>
      <c r="C408" s="2400"/>
      <c r="D408" s="691" t="str">
        <f>B407&amp;".2"</f>
        <v>4.176.2</v>
      </c>
      <c r="E408" s="1669" t="s">
        <v>948</v>
      </c>
      <c r="F408" s="2265" t="s">
        <v>305</v>
      </c>
      <c r="G408" s="1740" t="s">
        <v>22</v>
      </c>
      <c r="H408" s="820" t="s">
        <v>22</v>
      </c>
      <c r="I408" s="1740">
        <v>45524</v>
      </c>
      <c r="J408" s="820" t="s">
        <v>22</v>
      </c>
      <c r="K408" s="1527" t="s">
        <v>949</v>
      </c>
      <c r="L408" s="1637"/>
      <c r="M408" s="1637"/>
      <c r="N408" s="1637"/>
      <c r="O408" s="1637"/>
      <c r="P408" s="1637"/>
      <c r="Q408" s="1637"/>
      <c r="R408" s="1637"/>
      <c r="S408" s="1637"/>
      <c r="T408" s="1637"/>
      <c r="U408" s="677"/>
      <c r="V408" s="1637">
        <v>0</v>
      </c>
    </row>
    <row s="1852" customFormat="1" customHeight="1" ht="33.75">
      <c r="A409" s="1637"/>
      <c r="B409" s="2399" t="s">
        <v>1307</v>
      </c>
      <c r="C409" s="2400" t="s">
        <v>688</v>
      </c>
      <c r="D409" s="691" t="str">
        <f>B409&amp;".1"</f>
        <v>4.177.1</v>
      </c>
      <c r="E409" s="1669" t="s">
        <v>946</v>
      </c>
      <c r="F409" s="2265" t="s">
        <v>305</v>
      </c>
      <c r="G409" s="2355" t="s">
        <v>22</v>
      </c>
      <c r="H409" s="820" t="s">
        <v>22</v>
      </c>
      <c r="I409" s="2355" t="s">
        <v>1308</v>
      </c>
      <c r="J409" s="820" t="s">
        <v>22</v>
      </c>
      <c r="K409" s="1527" t="s">
        <v>947</v>
      </c>
      <c r="L409" s="1637"/>
      <c r="M409" s="1637"/>
      <c r="N409" s="1637"/>
      <c r="O409" s="1637"/>
      <c r="P409" s="1637"/>
      <c r="Q409" s="1637"/>
      <c r="R409" s="1637"/>
      <c r="S409" s="1637"/>
      <c r="T409" s="1637"/>
      <c r="U409" s="677"/>
      <c r="V409" s="1637">
        <v>0</v>
      </c>
    </row>
    <row s="1852" customFormat="1" customHeight="1" ht="15">
      <c r="A410" s="1634"/>
      <c r="B410" s="2399"/>
      <c r="C410" s="2400"/>
      <c r="D410" s="691" t="str">
        <f>B409&amp;".2"</f>
        <v>4.177.2</v>
      </c>
      <c r="E410" s="1669" t="s">
        <v>948</v>
      </c>
      <c r="F410" s="2265" t="s">
        <v>305</v>
      </c>
      <c r="G410" s="1740" t="s">
        <v>22</v>
      </c>
      <c r="H410" s="820" t="s">
        <v>22</v>
      </c>
      <c r="I410" s="1740">
        <v>45510</v>
      </c>
      <c r="J410" s="820" t="s">
        <v>22</v>
      </c>
      <c r="K410" s="1527" t="s">
        <v>949</v>
      </c>
      <c r="L410" s="1637"/>
      <c r="M410" s="1637"/>
      <c r="N410" s="1637"/>
      <c r="O410" s="1637"/>
      <c r="P410" s="1637"/>
      <c r="Q410" s="1637"/>
      <c r="R410" s="1637"/>
      <c r="S410" s="1637"/>
      <c r="T410" s="1637"/>
      <c r="U410" s="677"/>
      <c r="V410" s="1637">
        <v>0</v>
      </c>
    </row>
    <row s="1852" customFormat="1" customHeight="1" ht="33.75">
      <c r="A411" s="1637"/>
      <c r="B411" s="2399" t="s">
        <v>1309</v>
      </c>
      <c r="C411" s="2400" t="s">
        <v>688</v>
      </c>
      <c r="D411" s="691" t="str">
        <f>B411&amp;".1"</f>
        <v>4.178.1</v>
      </c>
      <c r="E411" s="1669" t="s">
        <v>946</v>
      </c>
      <c r="F411" s="2265" t="s">
        <v>305</v>
      </c>
      <c r="G411" s="2355" t="s">
        <v>22</v>
      </c>
      <c r="H411" s="820" t="s">
        <v>22</v>
      </c>
      <c r="I411" s="2355" t="s">
        <v>1310</v>
      </c>
      <c r="J411" s="820" t="s">
        <v>22</v>
      </c>
      <c r="K411" s="1527" t="s">
        <v>947</v>
      </c>
      <c r="L411" s="1637"/>
      <c r="M411" s="1637"/>
      <c r="N411" s="1637"/>
      <c r="O411" s="1637"/>
      <c r="P411" s="1637"/>
      <c r="Q411" s="1637"/>
      <c r="R411" s="1637"/>
      <c r="S411" s="1637"/>
      <c r="T411" s="1637"/>
      <c r="U411" s="677"/>
      <c r="V411" s="1637">
        <v>0</v>
      </c>
    </row>
    <row s="1852" customFormat="1" customHeight="1" ht="15">
      <c r="A412" s="1634"/>
      <c r="B412" s="2399"/>
      <c r="C412" s="2400"/>
      <c r="D412" s="691" t="str">
        <f>B411&amp;".2"</f>
        <v>4.178.2</v>
      </c>
      <c r="E412" s="1669" t="s">
        <v>948</v>
      </c>
      <c r="F412" s="2265" t="s">
        <v>305</v>
      </c>
      <c r="G412" s="1740" t="s">
        <v>22</v>
      </c>
      <c r="H412" s="820" t="s">
        <v>22</v>
      </c>
      <c r="I412" s="1740">
        <v>45477</v>
      </c>
      <c r="J412" s="820" t="s">
        <v>22</v>
      </c>
      <c r="K412" s="1527" t="s">
        <v>949</v>
      </c>
      <c r="L412" s="1637"/>
      <c r="M412" s="1637"/>
      <c r="N412" s="1637"/>
      <c r="O412" s="1637"/>
      <c r="P412" s="1637"/>
      <c r="Q412" s="1637"/>
      <c r="R412" s="1637"/>
      <c r="S412" s="1637"/>
      <c r="T412" s="1637"/>
      <c r="U412" s="677"/>
      <c r="V412" s="1637">
        <v>0</v>
      </c>
    </row>
    <row s="1852" customFormat="1" customHeight="1" ht="33.75">
      <c r="A413" s="1637"/>
      <c r="B413" s="2399" t="s">
        <v>1311</v>
      </c>
      <c r="C413" s="2400" t="s">
        <v>688</v>
      </c>
      <c r="D413" s="691" t="str">
        <f>B413&amp;".1"</f>
        <v>4.179.1</v>
      </c>
      <c r="E413" s="1669" t="s">
        <v>946</v>
      </c>
      <c r="F413" s="2265" t="s">
        <v>305</v>
      </c>
      <c r="G413" s="2355" t="s">
        <v>22</v>
      </c>
      <c r="H413" s="820" t="s">
        <v>22</v>
      </c>
      <c r="I413" s="2355" t="s">
        <v>1312</v>
      </c>
      <c r="J413" s="820" t="s">
        <v>22</v>
      </c>
      <c r="K413" s="1527" t="s">
        <v>947</v>
      </c>
      <c r="L413" s="1637"/>
      <c r="M413" s="1637"/>
      <c r="N413" s="1637"/>
      <c r="O413" s="1637"/>
      <c r="P413" s="1637"/>
      <c r="Q413" s="1637"/>
      <c r="R413" s="1637"/>
      <c r="S413" s="1637"/>
      <c r="T413" s="1637"/>
      <c r="U413" s="677"/>
      <c r="V413" s="1637">
        <v>0</v>
      </c>
    </row>
    <row s="1852" customFormat="1" customHeight="1" ht="15">
      <c r="A414" s="1634"/>
      <c r="B414" s="2399"/>
      <c r="C414" s="2400"/>
      <c r="D414" s="691" t="str">
        <f>B413&amp;".2"</f>
        <v>4.179.2</v>
      </c>
      <c r="E414" s="1669" t="s">
        <v>948</v>
      </c>
      <c r="F414" s="2265" t="s">
        <v>305</v>
      </c>
      <c r="G414" s="1740" t="s">
        <v>22</v>
      </c>
      <c r="H414" s="820" t="s">
        <v>22</v>
      </c>
      <c r="I414" s="1740">
        <v>45488</v>
      </c>
      <c r="J414" s="820" t="s">
        <v>22</v>
      </c>
      <c r="K414" s="1527" t="s">
        <v>949</v>
      </c>
      <c r="L414" s="1637"/>
      <c r="M414" s="1637"/>
      <c r="N414" s="1637"/>
      <c r="O414" s="1637"/>
      <c r="P414" s="1637"/>
      <c r="Q414" s="1637"/>
      <c r="R414" s="1637"/>
      <c r="S414" s="1637"/>
      <c r="T414" s="1637"/>
      <c r="U414" s="677"/>
      <c r="V414" s="1637">
        <v>0</v>
      </c>
    </row>
    <row s="1852" customFormat="1" customHeight="1" ht="33.75">
      <c r="A415" s="1637"/>
      <c r="B415" s="2399" t="s">
        <v>1313</v>
      </c>
      <c r="C415" s="2400" t="s">
        <v>688</v>
      </c>
      <c r="D415" s="691" t="str">
        <f>B415&amp;".1"</f>
        <v>4.180.1</v>
      </c>
      <c r="E415" s="1669" t="s">
        <v>946</v>
      </c>
      <c r="F415" s="2265" t="s">
        <v>305</v>
      </c>
      <c r="G415" s="2355" t="s">
        <v>22</v>
      </c>
      <c r="H415" s="820" t="s">
        <v>22</v>
      </c>
      <c r="I415" s="2355" t="s">
        <v>1314</v>
      </c>
      <c r="J415" s="820" t="s">
        <v>22</v>
      </c>
      <c r="K415" s="1527" t="s">
        <v>947</v>
      </c>
      <c r="L415" s="1637"/>
      <c r="M415" s="1637"/>
      <c r="N415" s="1637"/>
      <c r="O415" s="1637"/>
      <c r="P415" s="1637"/>
      <c r="Q415" s="1637"/>
      <c r="R415" s="1637"/>
      <c r="S415" s="1637"/>
      <c r="T415" s="1637"/>
      <c r="U415" s="677"/>
      <c r="V415" s="1637">
        <v>0</v>
      </c>
    </row>
    <row s="1852" customFormat="1" customHeight="1" ht="15">
      <c r="A416" s="1634"/>
      <c r="B416" s="2399"/>
      <c r="C416" s="2400"/>
      <c r="D416" s="691" t="str">
        <f>B415&amp;".2"</f>
        <v>4.180.2</v>
      </c>
      <c r="E416" s="1669" t="s">
        <v>948</v>
      </c>
      <c r="F416" s="2265" t="s">
        <v>305</v>
      </c>
      <c r="G416" s="1740" t="s">
        <v>22</v>
      </c>
      <c r="H416" s="820" t="s">
        <v>22</v>
      </c>
      <c r="I416" s="1740">
        <v>45481</v>
      </c>
      <c r="J416" s="820" t="s">
        <v>22</v>
      </c>
      <c r="K416" s="1527" t="s">
        <v>949</v>
      </c>
      <c r="L416" s="1637"/>
      <c r="M416" s="1637"/>
      <c r="N416" s="1637"/>
      <c r="O416" s="1637"/>
      <c r="P416" s="1637"/>
      <c r="Q416" s="1637"/>
      <c r="R416" s="1637"/>
      <c r="S416" s="1637"/>
      <c r="T416" s="1637"/>
      <c r="U416" s="677"/>
      <c r="V416" s="1637">
        <v>0</v>
      </c>
    </row>
    <row s="1852" customFormat="1" customHeight="1" ht="33.75">
      <c r="A417" s="1637"/>
      <c r="B417" s="2399" t="s">
        <v>1315</v>
      </c>
      <c r="C417" s="2400" t="s">
        <v>688</v>
      </c>
      <c r="D417" s="691" t="str">
        <f>B417&amp;".1"</f>
        <v>4.181.1</v>
      </c>
      <c r="E417" s="1669" t="s">
        <v>946</v>
      </c>
      <c r="F417" s="2265" t="s">
        <v>305</v>
      </c>
      <c r="G417" s="2355" t="s">
        <v>22</v>
      </c>
      <c r="H417" s="820" t="s">
        <v>22</v>
      </c>
      <c r="I417" s="2355" t="s">
        <v>1316</v>
      </c>
      <c r="J417" s="820" t="s">
        <v>22</v>
      </c>
      <c r="K417" s="1527" t="s">
        <v>947</v>
      </c>
      <c r="L417" s="1637"/>
      <c r="M417" s="1637"/>
      <c r="N417" s="1637"/>
      <c r="O417" s="1637"/>
      <c r="P417" s="1637"/>
      <c r="Q417" s="1637"/>
      <c r="R417" s="1637"/>
      <c r="S417" s="1637"/>
      <c r="T417" s="1637"/>
      <c r="U417" s="677"/>
      <c r="V417" s="1637">
        <v>0</v>
      </c>
    </row>
    <row s="1852" customFormat="1" customHeight="1" ht="15">
      <c r="A418" s="1634"/>
      <c r="B418" s="2399"/>
      <c r="C418" s="2400"/>
      <c r="D418" s="691" t="str">
        <f>B417&amp;".2"</f>
        <v>4.181.2</v>
      </c>
      <c r="E418" s="1669" t="s">
        <v>948</v>
      </c>
      <c r="F418" s="2265" t="s">
        <v>305</v>
      </c>
      <c r="G418" s="1740" t="s">
        <v>22</v>
      </c>
      <c r="H418" s="820" t="s">
        <v>22</v>
      </c>
      <c r="I418" s="1740">
        <v>45505</v>
      </c>
      <c r="J418" s="820" t="s">
        <v>22</v>
      </c>
      <c r="K418" s="1527" t="s">
        <v>949</v>
      </c>
      <c r="L418" s="1637"/>
      <c r="M418" s="1637"/>
      <c r="N418" s="1637"/>
      <c r="O418" s="1637"/>
      <c r="P418" s="1637"/>
      <c r="Q418" s="1637"/>
      <c r="R418" s="1637"/>
      <c r="S418" s="1637"/>
      <c r="T418" s="1637"/>
      <c r="U418" s="677"/>
      <c r="V418" s="1637">
        <v>0</v>
      </c>
    </row>
    <row s="1852" customFormat="1" customHeight="1" ht="33.75">
      <c r="A419" s="1637"/>
      <c r="B419" s="2399" t="s">
        <v>1317</v>
      </c>
      <c r="C419" s="2400" t="s">
        <v>688</v>
      </c>
      <c r="D419" s="691" t="str">
        <f>B419&amp;".1"</f>
        <v>4.182.1</v>
      </c>
      <c r="E419" s="1669" t="s">
        <v>946</v>
      </c>
      <c r="F419" s="2265" t="s">
        <v>305</v>
      </c>
      <c r="G419" s="2355" t="s">
        <v>22</v>
      </c>
      <c r="H419" s="820" t="s">
        <v>22</v>
      </c>
      <c r="I419" s="2355" t="s">
        <v>1318</v>
      </c>
      <c r="J419" s="820" t="s">
        <v>22</v>
      </c>
      <c r="K419" s="1527" t="s">
        <v>947</v>
      </c>
      <c r="L419" s="1637"/>
      <c r="M419" s="1637"/>
      <c r="N419" s="1637"/>
      <c r="O419" s="1637"/>
      <c r="P419" s="1637"/>
      <c r="Q419" s="1637"/>
      <c r="R419" s="1637"/>
      <c r="S419" s="1637"/>
      <c r="T419" s="1637"/>
      <c r="U419" s="677"/>
      <c r="V419" s="1637">
        <v>0</v>
      </c>
    </row>
    <row s="1852" customFormat="1" customHeight="1" ht="15">
      <c r="A420" s="1634"/>
      <c r="B420" s="2399"/>
      <c r="C420" s="2400"/>
      <c r="D420" s="691" t="str">
        <f>B419&amp;".2"</f>
        <v>4.182.2</v>
      </c>
      <c r="E420" s="1669" t="s">
        <v>948</v>
      </c>
      <c r="F420" s="2265" t="s">
        <v>305</v>
      </c>
      <c r="G420" s="1740" t="s">
        <v>22</v>
      </c>
      <c r="H420" s="820" t="s">
        <v>22</v>
      </c>
      <c r="I420" s="1740">
        <v>45505</v>
      </c>
      <c r="J420" s="820" t="s">
        <v>22</v>
      </c>
      <c r="K420" s="1527" t="s">
        <v>949</v>
      </c>
      <c r="L420" s="1637"/>
      <c r="M420" s="1637"/>
      <c r="N420" s="1637"/>
      <c r="O420" s="1637"/>
      <c r="P420" s="1637"/>
      <c r="Q420" s="1637"/>
      <c r="R420" s="1637"/>
      <c r="S420" s="1637"/>
      <c r="T420" s="1637"/>
      <c r="U420" s="677"/>
      <c r="V420" s="1637">
        <v>0</v>
      </c>
    </row>
    <row s="1852" customFormat="1" customHeight="1" ht="33.75">
      <c r="A421" s="1637"/>
      <c r="B421" s="2399" t="s">
        <v>1319</v>
      </c>
      <c r="C421" s="2400" t="s">
        <v>688</v>
      </c>
      <c r="D421" s="691" t="str">
        <f>B421&amp;".1"</f>
        <v>4.183.1</v>
      </c>
      <c r="E421" s="1669" t="s">
        <v>946</v>
      </c>
      <c r="F421" s="2265" t="s">
        <v>305</v>
      </c>
      <c r="G421" s="2355" t="s">
        <v>22</v>
      </c>
      <c r="H421" s="820" t="s">
        <v>22</v>
      </c>
      <c r="I421" s="2355" t="s">
        <v>1320</v>
      </c>
      <c r="J421" s="820" t="s">
        <v>22</v>
      </c>
      <c r="K421" s="1527" t="s">
        <v>947</v>
      </c>
      <c r="L421" s="1637"/>
      <c r="M421" s="1637"/>
      <c r="N421" s="1637"/>
      <c r="O421" s="1637"/>
      <c r="P421" s="1637"/>
      <c r="Q421" s="1637"/>
      <c r="R421" s="1637"/>
      <c r="S421" s="1637"/>
      <c r="T421" s="1637"/>
      <c r="U421" s="677"/>
      <c r="V421" s="1637">
        <v>0</v>
      </c>
    </row>
    <row s="1852" customFormat="1" customHeight="1" ht="15">
      <c r="A422" s="1634"/>
      <c r="B422" s="2399"/>
      <c r="C422" s="2400"/>
      <c r="D422" s="691" t="str">
        <f>B421&amp;".2"</f>
        <v>4.183.2</v>
      </c>
      <c r="E422" s="1669" t="s">
        <v>948</v>
      </c>
      <c r="F422" s="2265" t="s">
        <v>305</v>
      </c>
      <c r="G422" s="1740" t="s">
        <v>22</v>
      </c>
      <c r="H422" s="820" t="s">
        <v>22</v>
      </c>
      <c r="I422" s="1740">
        <v>45505</v>
      </c>
      <c r="J422" s="820" t="s">
        <v>22</v>
      </c>
      <c r="K422" s="1527" t="s">
        <v>949</v>
      </c>
      <c r="L422" s="1637"/>
      <c r="M422" s="1637"/>
      <c r="N422" s="1637"/>
      <c r="O422" s="1637"/>
      <c r="P422" s="1637"/>
      <c r="Q422" s="1637"/>
      <c r="R422" s="1637"/>
      <c r="S422" s="1637"/>
      <c r="T422" s="1637"/>
      <c r="U422" s="677"/>
      <c r="V422" s="1637">
        <v>0</v>
      </c>
    </row>
    <row s="1852" customFormat="1" customHeight="1" ht="33.75">
      <c r="A423" s="1637"/>
      <c r="B423" s="2399" t="s">
        <v>1321</v>
      </c>
      <c r="C423" s="2400" t="s">
        <v>688</v>
      </c>
      <c r="D423" s="691" t="str">
        <f>B423&amp;".1"</f>
        <v>4.184.1</v>
      </c>
      <c r="E423" s="1669" t="s">
        <v>946</v>
      </c>
      <c r="F423" s="2265" t="s">
        <v>305</v>
      </c>
      <c r="G423" s="2355" t="s">
        <v>22</v>
      </c>
      <c r="H423" s="820" t="s">
        <v>22</v>
      </c>
      <c r="I423" s="2355" t="s">
        <v>1322</v>
      </c>
      <c r="J423" s="820" t="s">
        <v>22</v>
      </c>
      <c r="K423" s="1527" t="s">
        <v>947</v>
      </c>
      <c r="L423" s="1637"/>
      <c r="M423" s="1637"/>
      <c r="N423" s="1637"/>
      <c r="O423" s="1637"/>
      <c r="P423" s="1637"/>
      <c r="Q423" s="1637"/>
      <c r="R423" s="1637"/>
      <c r="S423" s="1637"/>
      <c r="T423" s="1637"/>
      <c r="U423" s="677"/>
      <c r="V423" s="1637">
        <v>0</v>
      </c>
    </row>
    <row s="1852" customFormat="1" customHeight="1" ht="15">
      <c r="A424" s="1634"/>
      <c r="B424" s="2399"/>
      <c r="C424" s="2400"/>
      <c r="D424" s="691" t="str">
        <f>B423&amp;".2"</f>
        <v>4.184.2</v>
      </c>
      <c r="E424" s="1669" t="s">
        <v>948</v>
      </c>
      <c r="F424" s="2265" t="s">
        <v>305</v>
      </c>
      <c r="G424" s="1740" t="s">
        <v>22</v>
      </c>
      <c r="H424" s="820" t="s">
        <v>22</v>
      </c>
      <c r="I424" s="1740">
        <v>45523</v>
      </c>
      <c r="J424" s="820" t="s">
        <v>22</v>
      </c>
      <c r="K424" s="1527" t="s">
        <v>949</v>
      </c>
      <c r="L424" s="1637"/>
      <c r="M424" s="1637"/>
      <c r="N424" s="1637"/>
      <c r="O424" s="1637"/>
      <c r="P424" s="1637"/>
      <c r="Q424" s="1637"/>
      <c r="R424" s="1637"/>
      <c r="S424" s="1637"/>
      <c r="T424" s="1637"/>
      <c r="U424" s="677"/>
      <c r="V424" s="1637">
        <v>0</v>
      </c>
    </row>
    <row s="1852" customFormat="1" customHeight="1" ht="33.75">
      <c r="A425" s="1637"/>
      <c r="B425" s="2399" t="s">
        <v>1323</v>
      </c>
      <c r="C425" s="2400" t="s">
        <v>688</v>
      </c>
      <c r="D425" s="691" t="str">
        <f>B425&amp;".1"</f>
        <v>4.185.1</v>
      </c>
      <c r="E425" s="1669" t="s">
        <v>946</v>
      </c>
      <c r="F425" s="2265" t="s">
        <v>305</v>
      </c>
      <c r="G425" s="2355" t="s">
        <v>22</v>
      </c>
      <c r="H425" s="820" t="s">
        <v>22</v>
      </c>
      <c r="I425" s="2355" t="s">
        <v>1324</v>
      </c>
      <c r="J425" s="820" t="s">
        <v>22</v>
      </c>
      <c r="K425" s="1527" t="s">
        <v>947</v>
      </c>
      <c r="L425" s="1637"/>
      <c r="M425" s="1637"/>
      <c r="N425" s="1637"/>
      <c r="O425" s="1637"/>
      <c r="P425" s="1637"/>
      <c r="Q425" s="1637"/>
      <c r="R425" s="1637"/>
      <c r="S425" s="1637"/>
      <c r="T425" s="1637"/>
      <c r="U425" s="677"/>
      <c r="V425" s="1637">
        <v>0</v>
      </c>
    </row>
    <row s="1852" customFormat="1" customHeight="1" ht="15">
      <c r="A426" s="1634"/>
      <c r="B426" s="2399"/>
      <c r="C426" s="2400"/>
      <c r="D426" s="691" t="str">
        <f>B425&amp;".2"</f>
        <v>4.185.2</v>
      </c>
      <c r="E426" s="1669" t="s">
        <v>948</v>
      </c>
      <c r="F426" s="2265" t="s">
        <v>305</v>
      </c>
      <c r="G426" s="1740" t="s">
        <v>22</v>
      </c>
      <c r="H426" s="820" t="s">
        <v>22</v>
      </c>
      <c r="I426" s="1740">
        <v>45534</v>
      </c>
      <c r="J426" s="820" t="s">
        <v>22</v>
      </c>
      <c r="K426" s="1527" t="s">
        <v>949</v>
      </c>
      <c r="L426" s="1637"/>
      <c r="M426" s="1637"/>
      <c r="N426" s="1637"/>
      <c r="O426" s="1637"/>
      <c r="P426" s="1637"/>
      <c r="Q426" s="1637"/>
      <c r="R426" s="1637"/>
      <c r="S426" s="1637"/>
      <c r="T426" s="1637"/>
      <c r="U426" s="677"/>
      <c r="V426" s="1637">
        <v>0</v>
      </c>
    </row>
    <row s="1852" customFormat="1" customHeight="1" ht="33.75">
      <c r="A427" s="1637"/>
      <c r="B427" s="2399" t="s">
        <v>1325</v>
      </c>
      <c r="C427" s="2400" t="s">
        <v>688</v>
      </c>
      <c r="D427" s="691" t="str">
        <f>B427&amp;".1"</f>
        <v>4.186.1</v>
      </c>
      <c r="E427" s="1669" t="s">
        <v>946</v>
      </c>
      <c r="F427" s="2265" t="s">
        <v>305</v>
      </c>
      <c r="G427" s="2355" t="s">
        <v>22</v>
      </c>
      <c r="H427" s="820" t="s">
        <v>22</v>
      </c>
      <c r="I427" s="2355" t="s">
        <v>1326</v>
      </c>
      <c r="J427" s="820" t="s">
        <v>22</v>
      </c>
      <c r="K427" s="1527" t="s">
        <v>947</v>
      </c>
      <c r="L427" s="1637"/>
      <c r="M427" s="1637"/>
      <c r="N427" s="1637"/>
      <c r="O427" s="1637"/>
      <c r="P427" s="1637"/>
      <c r="Q427" s="1637"/>
      <c r="R427" s="1637"/>
      <c r="S427" s="1637"/>
      <c r="T427" s="1637"/>
      <c r="U427" s="677"/>
      <c r="V427" s="1637">
        <v>0</v>
      </c>
    </row>
    <row s="1852" customFormat="1" customHeight="1" ht="15">
      <c r="A428" s="1634"/>
      <c r="B428" s="2399"/>
      <c r="C428" s="2400"/>
      <c r="D428" s="691" t="str">
        <f>B427&amp;".2"</f>
        <v>4.186.2</v>
      </c>
      <c r="E428" s="1669" t="s">
        <v>948</v>
      </c>
      <c r="F428" s="2265" t="s">
        <v>305</v>
      </c>
      <c r="G428" s="1740" t="s">
        <v>22</v>
      </c>
      <c r="H428" s="820" t="s">
        <v>22</v>
      </c>
      <c r="I428" s="1740">
        <v>45474</v>
      </c>
      <c r="J428" s="820" t="s">
        <v>22</v>
      </c>
      <c r="K428" s="1527" t="s">
        <v>949</v>
      </c>
      <c r="L428" s="1637"/>
      <c r="M428" s="1637"/>
      <c r="N428" s="1637"/>
      <c r="O428" s="1637"/>
      <c r="P428" s="1637"/>
      <c r="Q428" s="1637"/>
      <c r="R428" s="1637"/>
      <c r="S428" s="1637"/>
      <c r="T428" s="1637"/>
      <c r="U428" s="677"/>
      <c r="V428" s="1637">
        <v>0</v>
      </c>
    </row>
    <row s="1852" customFormat="1" customHeight="1" ht="33.75">
      <c r="A429" s="1637"/>
      <c r="B429" s="2399" t="s">
        <v>1327</v>
      </c>
      <c r="C429" s="2400" t="s">
        <v>688</v>
      </c>
      <c r="D429" s="691" t="str">
        <f>B429&amp;".1"</f>
        <v>4.187.1</v>
      </c>
      <c r="E429" s="1669" t="s">
        <v>946</v>
      </c>
      <c r="F429" s="2265" t="s">
        <v>305</v>
      </c>
      <c r="G429" s="2355" t="s">
        <v>22</v>
      </c>
      <c r="H429" s="820" t="s">
        <v>22</v>
      </c>
      <c r="I429" s="2355" t="s">
        <v>1328</v>
      </c>
      <c r="J429" s="820" t="s">
        <v>22</v>
      </c>
      <c r="K429" s="1527" t="s">
        <v>947</v>
      </c>
      <c r="L429" s="1637"/>
      <c r="M429" s="1637"/>
      <c r="N429" s="1637"/>
      <c r="O429" s="1637"/>
      <c r="P429" s="1637"/>
      <c r="Q429" s="1637"/>
      <c r="R429" s="1637"/>
      <c r="S429" s="1637"/>
      <c r="T429" s="1637"/>
      <c r="U429" s="677"/>
      <c r="V429" s="1637">
        <v>0</v>
      </c>
    </row>
    <row s="1852" customFormat="1" customHeight="1" ht="15">
      <c r="A430" s="1634"/>
      <c r="B430" s="2399"/>
      <c r="C430" s="2400"/>
      <c r="D430" s="691" t="str">
        <f>B429&amp;".2"</f>
        <v>4.187.2</v>
      </c>
      <c r="E430" s="1669" t="s">
        <v>948</v>
      </c>
      <c r="F430" s="2265" t="s">
        <v>305</v>
      </c>
      <c r="G430" s="1740" t="s">
        <v>22</v>
      </c>
      <c r="H430" s="820" t="s">
        <v>22</v>
      </c>
      <c r="I430" s="1740">
        <v>45517</v>
      </c>
      <c r="J430" s="820" t="s">
        <v>22</v>
      </c>
      <c r="K430" s="1527" t="s">
        <v>949</v>
      </c>
      <c r="L430" s="1637"/>
      <c r="M430" s="1637"/>
      <c r="N430" s="1637"/>
      <c r="O430" s="1637"/>
      <c r="P430" s="1637"/>
      <c r="Q430" s="1637"/>
      <c r="R430" s="1637"/>
      <c r="S430" s="1637"/>
      <c r="T430" s="1637"/>
      <c r="U430" s="677"/>
      <c r="V430" s="1637">
        <v>0</v>
      </c>
    </row>
    <row s="1852" customFormat="1" customHeight="1" ht="33.75">
      <c r="A431" s="1637"/>
      <c r="B431" s="2399" t="s">
        <v>1329</v>
      </c>
      <c r="C431" s="2400" t="s">
        <v>688</v>
      </c>
      <c r="D431" s="691" t="str">
        <f>B431&amp;".1"</f>
        <v>4.188.1</v>
      </c>
      <c r="E431" s="1669" t="s">
        <v>946</v>
      </c>
      <c r="F431" s="2265" t="s">
        <v>305</v>
      </c>
      <c r="G431" s="2355" t="s">
        <v>22</v>
      </c>
      <c r="H431" s="820" t="s">
        <v>22</v>
      </c>
      <c r="I431" s="2355" t="s">
        <v>1328</v>
      </c>
      <c r="J431" s="820" t="s">
        <v>22</v>
      </c>
      <c r="K431" s="1527" t="s">
        <v>947</v>
      </c>
      <c r="L431" s="1637"/>
      <c r="M431" s="1637"/>
      <c r="N431" s="1637"/>
      <c r="O431" s="1637"/>
      <c r="P431" s="1637"/>
      <c r="Q431" s="1637"/>
      <c r="R431" s="1637"/>
      <c r="S431" s="1637"/>
      <c r="T431" s="1637"/>
      <c r="U431" s="677"/>
      <c r="V431" s="1637">
        <v>0</v>
      </c>
    </row>
    <row s="1852" customFormat="1" customHeight="1" ht="15">
      <c r="A432" s="1634"/>
      <c r="B432" s="2399"/>
      <c r="C432" s="2400"/>
      <c r="D432" s="691" t="str">
        <f>B431&amp;".2"</f>
        <v>4.188.2</v>
      </c>
      <c r="E432" s="1669" t="s">
        <v>948</v>
      </c>
      <c r="F432" s="2265" t="s">
        <v>305</v>
      </c>
      <c r="G432" s="1740" t="s">
        <v>22</v>
      </c>
      <c r="H432" s="820" t="s">
        <v>22</v>
      </c>
      <c r="I432" s="1740">
        <v>45532</v>
      </c>
      <c r="J432" s="820" t="s">
        <v>22</v>
      </c>
      <c r="K432" s="1527" t="s">
        <v>949</v>
      </c>
      <c r="L432" s="1637"/>
      <c r="M432" s="1637"/>
      <c r="N432" s="1637"/>
      <c r="O432" s="1637"/>
      <c r="P432" s="1637"/>
      <c r="Q432" s="1637"/>
      <c r="R432" s="1637"/>
      <c r="S432" s="1637"/>
      <c r="T432" s="1637"/>
      <c r="U432" s="677"/>
      <c r="V432" s="1637">
        <v>0</v>
      </c>
    </row>
    <row s="1852" customFormat="1" customHeight="1" ht="33.75">
      <c r="A433" s="1637"/>
      <c r="B433" s="2399" t="s">
        <v>1330</v>
      </c>
      <c r="C433" s="2400" t="s">
        <v>688</v>
      </c>
      <c r="D433" s="691" t="str">
        <f>B433&amp;".1"</f>
        <v>4.189.1</v>
      </c>
      <c r="E433" s="1669" t="s">
        <v>946</v>
      </c>
      <c r="F433" s="2265" t="s">
        <v>305</v>
      </c>
      <c r="G433" s="2355" t="s">
        <v>22</v>
      </c>
      <c r="H433" s="820" t="s">
        <v>22</v>
      </c>
      <c r="I433" s="2355" t="s">
        <v>1328</v>
      </c>
      <c r="J433" s="820" t="s">
        <v>22</v>
      </c>
      <c r="K433" s="1527" t="s">
        <v>947</v>
      </c>
      <c r="L433" s="1637"/>
      <c r="M433" s="1637"/>
      <c r="N433" s="1637"/>
      <c r="O433" s="1637"/>
      <c r="P433" s="1637"/>
      <c r="Q433" s="1637"/>
      <c r="R433" s="1637"/>
      <c r="S433" s="1637"/>
      <c r="T433" s="1637"/>
      <c r="U433" s="677"/>
      <c r="V433" s="1637">
        <v>0</v>
      </c>
    </row>
    <row s="1852" customFormat="1" customHeight="1" ht="15">
      <c r="A434" s="1634"/>
      <c r="B434" s="2399"/>
      <c r="C434" s="2400"/>
      <c r="D434" s="691" t="str">
        <f>B433&amp;".2"</f>
        <v>4.189.2</v>
      </c>
      <c r="E434" s="1669" t="s">
        <v>948</v>
      </c>
      <c r="F434" s="2265" t="s">
        <v>305</v>
      </c>
      <c r="G434" s="1740" t="s">
        <v>22</v>
      </c>
      <c r="H434" s="820" t="s">
        <v>22</v>
      </c>
      <c r="I434" s="1740">
        <v>45560</v>
      </c>
      <c r="J434" s="820" t="s">
        <v>22</v>
      </c>
      <c r="K434" s="1527" t="s">
        <v>949</v>
      </c>
      <c r="L434" s="1637"/>
      <c r="M434" s="1637"/>
      <c r="N434" s="1637"/>
      <c r="O434" s="1637"/>
      <c r="P434" s="1637"/>
      <c r="Q434" s="1637"/>
      <c r="R434" s="1637"/>
      <c r="S434" s="1637"/>
      <c r="T434" s="1637"/>
      <c r="U434" s="677"/>
      <c r="V434" s="1637">
        <v>0</v>
      </c>
    </row>
    <row s="1852" customFormat="1" customHeight="1" ht="33.75">
      <c r="A435" s="1637"/>
      <c r="B435" s="2399" t="s">
        <v>1331</v>
      </c>
      <c r="C435" s="2400" t="s">
        <v>688</v>
      </c>
      <c r="D435" s="691" t="str">
        <f>B435&amp;".1"</f>
        <v>4.190.1</v>
      </c>
      <c r="E435" s="1669" t="s">
        <v>946</v>
      </c>
      <c r="F435" s="2265" t="s">
        <v>305</v>
      </c>
      <c r="G435" s="2355" t="s">
        <v>22</v>
      </c>
      <c r="H435" s="820" t="s">
        <v>22</v>
      </c>
      <c r="I435" s="2355" t="s">
        <v>1332</v>
      </c>
      <c r="J435" s="820" t="s">
        <v>22</v>
      </c>
      <c r="K435" s="1527" t="s">
        <v>947</v>
      </c>
      <c r="L435" s="1637"/>
      <c r="M435" s="1637"/>
      <c r="N435" s="1637"/>
      <c r="O435" s="1637"/>
      <c r="P435" s="1637"/>
      <c r="Q435" s="1637"/>
      <c r="R435" s="1637"/>
      <c r="S435" s="1637"/>
      <c r="T435" s="1637"/>
      <c r="U435" s="677"/>
      <c r="V435" s="1637">
        <v>0</v>
      </c>
    </row>
    <row s="1852" customFormat="1" customHeight="1" ht="15">
      <c r="A436" s="1634"/>
      <c r="B436" s="2399"/>
      <c r="C436" s="2400"/>
      <c r="D436" s="691" t="str">
        <f>B435&amp;".2"</f>
        <v>4.190.2</v>
      </c>
      <c r="E436" s="1669" t="s">
        <v>948</v>
      </c>
      <c r="F436" s="2265" t="s">
        <v>305</v>
      </c>
      <c r="G436" s="1740" t="s">
        <v>22</v>
      </c>
      <c r="H436" s="820" t="s">
        <v>22</v>
      </c>
      <c r="I436" s="1740">
        <v>45474</v>
      </c>
      <c r="J436" s="820" t="s">
        <v>22</v>
      </c>
      <c r="K436" s="1527" t="s">
        <v>949</v>
      </c>
      <c r="L436" s="1637"/>
      <c r="M436" s="1637"/>
      <c r="N436" s="1637"/>
      <c r="O436" s="1637"/>
      <c r="P436" s="1637"/>
      <c r="Q436" s="1637"/>
      <c r="R436" s="1637"/>
      <c r="S436" s="1637"/>
      <c r="T436" s="1637"/>
      <c r="U436" s="677"/>
      <c r="V436" s="1637">
        <v>0</v>
      </c>
    </row>
    <row s="1852" customFormat="1" customHeight="1" ht="33.75">
      <c r="A437" s="1637"/>
      <c r="B437" s="2399" t="s">
        <v>1333</v>
      </c>
      <c r="C437" s="2400" t="s">
        <v>688</v>
      </c>
      <c r="D437" s="691" t="str">
        <f>B437&amp;".1"</f>
        <v>4.191.1</v>
      </c>
      <c r="E437" s="1669" t="s">
        <v>946</v>
      </c>
      <c r="F437" s="2265" t="s">
        <v>305</v>
      </c>
      <c r="G437" s="2355" t="s">
        <v>22</v>
      </c>
      <c r="H437" s="820" t="s">
        <v>22</v>
      </c>
      <c r="I437" s="2355" t="s">
        <v>1334</v>
      </c>
      <c r="J437" s="820" t="s">
        <v>22</v>
      </c>
      <c r="K437" s="1527" t="s">
        <v>947</v>
      </c>
      <c r="L437" s="1637"/>
      <c r="M437" s="1637"/>
      <c r="N437" s="1637"/>
      <c r="O437" s="1637"/>
      <c r="P437" s="1637"/>
      <c r="Q437" s="1637"/>
      <c r="R437" s="1637"/>
      <c r="S437" s="1637"/>
      <c r="T437" s="1637"/>
      <c r="U437" s="677"/>
      <c r="V437" s="1637">
        <v>0</v>
      </c>
    </row>
    <row s="1852" customFormat="1" customHeight="1" ht="15">
      <c r="A438" s="1634"/>
      <c r="B438" s="2399"/>
      <c r="C438" s="2400"/>
      <c r="D438" s="691" t="str">
        <f>B437&amp;".2"</f>
        <v>4.191.2</v>
      </c>
      <c r="E438" s="1669" t="s">
        <v>948</v>
      </c>
      <c r="F438" s="2265" t="s">
        <v>305</v>
      </c>
      <c r="G438" s="1740" t="s">
        <v>22</v>
      </c>
      <c r="H438" s="820" t="s">
        <v>22</v>
      </c>
      <c r="I438" s="1740">
        <v>45520</v>
      </c>
      <c r="J438" s="820" t="s">
        <v>22</v>
      </c>
      <c r="K438" s="1527" t="s">
        <v>949</v>
      </c>
      <c r="L438" s="1637"/>
      <c r="M438" s="1637"/>
      <c r="N438" s="1637"/>
      <c r="O438" s="1637"/>
      <c r="P438" s="1637"/>
      <c r="Q438" s="1637"/>
      <c r="R438" s="1637"/>
      <c r="S438" s="1637"/>
      <c r="T438" s="1637"/>
      <c r="U438" s="677"/>
      <c r="V438" s="1637">
        <v>0</v>
      </c>
    </row>
    <row s="1852" customFormat="1" customHeight="1" ht="33.75">
      <c r="A439" s="1637"/>
      <c r="B439" s="2399" t="s">
        <v>1335</v>
      </c>
      <c r="C439" s="2400" t="s">
        <v>688</v>
      </c>
      <c r="D439" s="691" t="str">
        <f>B439&amp;".1"</f>
        <v>4.192.1</v>
      </c>
      <c r="E439" s="1669" t="s">
        <v>946</v>
      </c>
      <c r="F439" s="2265" t="s">
        <v>305</v>
      </c>
      <c r="G439" s="2355" t="s">
        <v>22</v>
      </c>
      <c r="H439" s="820" t="s">
        <v>22</v>
      </c>
      <c r="I439" s="2355" t="s">
        <v>1336</v>
      </c>
      <c r="J439" s="820" t="s">
        <v>22</v>
      </c>
      <c r="K439" s="1527" t="s">
        <v>947</v>
      </c>
      <c r="L439" s="1637"/>
      <c r="M439" s="1637"/>
      <c r="N439" s="1637"/>
      <c r="O439" s="1637"/>
      <c r="P439" s="1637"/>
      <c r="Q439" s="1637"/>
      <c r="R439" s="1637"/>
      <c r="S439" s="1637"/>
      <c r="T439" s="1637"/>
      <c r="U439" s="677"/>
      <c r="V439" s="1637">
        <v>0</v>
      </c>
    </row>
    <row s="1852" customFormat="1" customHeight="1" ht="15">
      <c r="A440" s="1634"/>
      <c r="B440" s="2399"/>
      <c r="C440" s="2400"/>
      <c r="D440" s="691" t="str">
        <f>B439&amp;".2"</f>
        <v>4.192.2</v>
      </c>
      <c r="E440" s="1669" t="s">
        <v>948</v>
      </c>
      <c r="F440" s="2265" t="s">
        <v>305</v>
      </c>
      <c r="G440" s="1740" t="s">
        <v>22</v>
      </c>
      <c r="H440" s="820" t="s">
        <v>22</v>
      </c>
      <c r="I440" s="1740">
        <v>45476</v>
      </c>
      <c r="J440" s="820" t="s">
        <v>22</v>
      </c>
      <c r="K440" s="1527" t="s">
        <v>949</v>
      </c>
      <c r="L440" s="1637"/>
      <c r="M440" s="1637"/>
      <c r="N440" s="1637"/>
      <c r="O440" s="1637"/>
      <c r="P440" s="1637"/>
      <c r="Q440" s="1637"/>
      <c r="R440" s="1637"/>
      <c r="S440" s="1637"/>
      <c r="T440" s="1637"/>
      <c r="U440" s="677"/>
      <c r="V440" s="1637">
        <v>0</v>
      </c>
    </row>
    <row s="1852" customFormat="1" customHeight="1" ht="33.75">
      <c r="A441" s="1637"/>
      <c r="B441" s="2399" t="s">
        <v>1337</v>
      </c>
      <c r="C441" s="2400" t="s">
        <v>688</v>
      </c>
      <c r="D441" s="691" t="str">
        <f>B441&amp;".1"</f>
        <v>4.193.1</v>
      </c>
      <c r="E441" s="1669" t="s">
        <v>946</v>
      </c>
      <c r="F441" s="2265" t="s">
        <v>305</v>
      </c>
      <c r="G441" s="2355" t="s">
        <v>22</v>
      </c>
      <c r="H441" s="820" t="s">
        <v>22</v>
      </c>
      <c r="I441" s="2355" t="s">
        <v>1338</v>
      </c>
      <c r="J441" s="820" t="s">
        <v>22</v>
      </c>
      <c r="K441" s="1527" t="s">
        <v>947</v>
      </c>
      <c r="L441" s="1637"/>
      <c r="M441" s="1637"/>
      <c r="N441" s="1637"/>
      <c r="O441" s="1637"/>
      <c r="P441" s="1637"/>
      <c r="Q441" s="1637"/>
      <c r="R441" s="1637"/>
      <c r="S441" s="1637"/>
      <c r="T441" s="1637"/>
      <c r="U441" s="677"/>
      <c r="V441" s="1637">
        <v>0</v>
      </c>
    </row>
    <row s="1852" customFormat="1" customHeight="1" ht="15">
      <c r="A442" s="1634"/>
      <c r="B442" s="2399"/>
      <c r="C442" s="2400"/>
      <c r="D442" s="691" t="str">
        <f>B441&amp;".2"</f>
        <v>4.193.2</v>
      </c>
      <c r="E442" s="1669" t="s">
        <v>948</v>
      </c>
      <c r="F442" s="2265" t="s">
        <v>305</v>
      </c>
      <c r="G442" s="1740" t="s">
        <v>22</v>
      </c>
      <c r="H442" s="820" t="s">
        <v>22</v>
      </c>
      <c r="I442" s="1740">
        <v>45561</v>
      </c>
      <c r="J442" s="820" t="s">
        <v>22</v>
      </c>
      <c r="K442" s="1527" t="s">
        <v>949</v>
      </c>
      <c r="L442" s="1637"/>
      <c r="M442" s="1637"/>
      <c r="N442" s="1637"/>
      <c r="O442" s="1637"/>
      <c r="P442" s="1637"/>
      <c r="Q442" s="1637"/>
      <c r="R442" s="1637"/>
      <c r="S442" s="1637"/>
      <c r="T442" s="1637"/>
      <c r="U442" s="677"/>
      <c r="V442" s="1637">
        <v>0</v>
      </c>
    </row>
    <row s="1852" customFormat="1" customHeight="1" ht="33.75">
      <c r="A443" s="1637"/>
      <c r="B443" s="2399" t="s">
        <v>1339</v>
      </c>
      <c r="C443" s="2400" t="s">
        <v>688</v>
      </c>
      <c r="D443" s="691" t="str">
        <f>B443&amp;".1"</f>
        <v>4.194.1</v>
      </c>
      <c r="E443" s="1669" t="s">
        <v>946</v>
      </c>
      <c r="F443" s="2265" t="s">
        <v>305</v>
      </c>
      <c r="G443" s="2355" t="s">
        <v>22</v>
      </c>
      <c r="H443" s="820" t="s">
        <v>22</v>
      </c>
      <c r="I443" s="2355" t="s">
        <v>1340</v>
      </c>
      <c r="J443" s="820" t="s">
        <v>22</v>
      </c>
      <c r="K443" s="1527" t="s">
        <v>947</v>
      </c>
      <c r="L443" s="1637"/>
      <c r="M443" s="1637"/>
      <c r="N443" s="1637"/>
      <c r="O443" s="1637"/>
      <c r="P443" s="1637"/>
      <c r="Q443" s="1637"/>
      <c r="R443" s="1637"/>
      <c r="S443" s="1637"/>
      <c r="T443" s="1637"/>
      <c r="U443" s="677"/>
      <c r="V443" s="1637">
        <v>0</v>
      </c>
    </row>
    <row s="1852" customFormat="1" customHeight="1" ht="15">
      <c r="A444" s="1634"/>
      <c r="B444" s="2399"/>
      <c r="C444" s="2400"/>
      <c r="D444" s="691" t="str">
        <f>B443&amp;".2"</f>
        <v>4.194.2</v>
      </c>
      <c r="E444" s="1669" t="s">
        <v>948</v>
      </c>
      <c r="F444" s="2265" t="s">
        <v>305</v>
      </c>
      <c r="G444" s="1740" t="s">
        <v>22</v>
      </c>
      <c r="H444" s="820" t="s">
        <v>22</v>
      </c>
      <c r="I444" s="1740">
        <v>45474</v>
      </c>
      <c r="J444" s="820" t="s">
        <v>22</v>
      </c>
      <c r="K444" s="1527" t="s">
        <v>949</v>
      </c>
      <c r="L444" s="1637"/>
      <c r="M444" s="1637"/>
      <c r="N444" s="1637"/>
      <c r="O444" s="1637"/>
      <c r="P444" s="1637"/>
      <c r="Q444" s="1637"/>
      <c r="R444" s="1637"/>
      <c r="S444" s="1637"/>
      <c r="T444" s="1637"/>
      <c r="U444" s="677"/>
      <c r="V444" s="1637">
        <v>0</v>
      </c>
    </row>
    <row s="1852" customFormat="1" customHeight="1" ht="33.75">
      <c r="A445" s="1637"/>
      <c r="B445" s="2399" t="s">
        <v>1341</v>
      </c>
      <c r="C445" s="2400" t="s">
        <v>688</v>
      </c>
      <c r="D445" s="691" t="str">
        <f>B445&amp;".1"</f>
        <v>4.195.1</v>
      </c>
      <c r="E445" s="1669" t="s">
        <v>946</v>
      </c>
      <c r="F445" s="2265" t="s">
        <v>305</v>
      </c>
      <c r="G445" s="2355" t="s">
        <v>22</v>
      </c>
      <c r="H445" s="820" t="s">
        <v>22</v>
      </c>
      <c r="I445" s="2355" t="s">
        <v>1342</v>
      </c>
      <c r="J445" s="820" t="s">
        <v>22</v>
      </c>
      <c r="K445" s="1527" t="s">
        <v>947</v>
      </c>
      <c r="L445" s="1637"/>
      <c r="M445" s="1637"/>
      <c r="N445" s="1637"/>
      <c r="O445" s="1637"/>
      <c r="P445" s="1637"/>
      <c r="Q445" s="1637"/>
      <c r="R445" s="1637"/>
      <c r="S445" s="1637"/>
      <c r="T445" s="1637"/>
      <c r="U445" s="677"/>
      <c r="V445" s="1637">
        <v>0</v>
      </c>
    </row>
    <row s="1852" customFormat="1" customHeight="1" ht="15">
      <c r="A446" s="1634"/>
      <c r="B446" s="2399"/>
      <c r="C446" s="2400"/>
      <c r="D446" s="691" t="str">
        <f>B445&amp;".2"</f>
        <v>4.195.2</v>
      </c>
      <c r="E446" s="1669" t="s">
        <v>948</v>
      </c>
      <c r="F446" s="2265" t="s">
        <v>305</v>
      </c>
      <c r="G446" s="1740" t="s">
        <v>22</v>
      </c>
      <c r="H446" s="820" t="s">
        <v>22</v>
      </c>
      <c r="I446" s="1740">
        <v>45491</v>
      </c>
      <c r="J446" s="820" t="s">
        <v>22</v>
      </c>
      <c r="K446" s="1527" t="s">
        <v>949</v>
      </c>
      <c r="L446" s="1637"/>
      <c r="M446" s="1637"/>
      <c r="N446" s="1637"/>
      <c r="O446" s="1637"/>
      <c r="P446" s="1637"/>
      <c r="Q446" s="1637"/>
      <c r="R446" s="1637"/>
      <c r="S446" s="1637"/>
      <c r="T446" s="1637"/>
      <c r="U446" s="677"/>
      <c r="V446" s="1637">
        <v>0</v>
      </c>
    </row>
    <row s="1852" customFormat="1" customHeight="1" ht="33.75">
      <c r="A447" s="1637"/>
      <c r="B447" s="2399" t="s">
        <v>1343</v>
      </c>
      <c r="C447" s="2400" t="s">
        <v>688</v>
      </c>
      <c r="D447" s="691" t="str">
        <f>B447&amp;".1"</f>
        <v>4.196.1</v>
      </c>
      <c r="E447" s="1669" t="s">
        <v>946</v>
      </c>
      <c r="F447" s="2265" t="s">
        <v>305</v>
      </c>
      <c r="G447" s="2355" t="s">
        <v>22</v>
      </c>
      <c r="H447" s="820" t="s">
        <v>22</v>
      </c>
      <c r="I447" s="2355" t="s">
        <v>1344</v>
      </c>
      <c r="J447" s="820" t="s">
        <v>22</v>
      </c>
      <c r="K447" s="1527" t="s">
        <v>947</v>
      </c>
      <c r="L447" s="1637"/>
      <c r="M447" s="1637"/>
      <c r="N447" s="1637"/>
      <c r="O447" s="1637"/>
      <c r="P447" s="1637"/>
      <c r="Q447" s="1637"/>
      <c r="R447" s="1637"/>
      <c r="S447" s="1637"/>
      <c r="T447" s="1637"/>
      <c r="U447" s="677"/>
      <c r="V447" s="1637">
        <v>0</v>
      </c>
    </row>
    <row s="1852" customFormat="1" customHeight="1" ht="15">
      <c r="A448" s="1634"/>
      <c r="B448" s="2399"/>
      <c r="C448" s="2400"/>
      <c r="D448" s="691" t="str">
        <f>B447&amp;".2"</f>
        <v>4.196.2</v>
      </c>
      <c r="E448" s="1669" t="s">
        <v>948</v>
      </c>
      <c r="F448" s="2265" t="s">
        <v>305</v>
      </c>
      <c r="G448" s="1740" t="s">
        <v>22</v>
      </c>
      <c r="H448" s="820" t="s">
        <v>22</v>
      </c>
      <c r="I448" s="1740">
        <v>45498</v>
      </c>
      <c r="J448" s="820" t="s">
        <v>22</v>
      </c>
      <c r="K448" s="1527" t="s">
        <v>949</v>
      </c>
      <c r="L448" s="1637"/>
      <c r="M448" s="1637"/>
      <c r="N448" s="1637"/>
      <c r="O448" s="1637"/>
      <c r="P448" s="1637"/>
      <c r="Q448" s="1637"/>
      <c r="R448" s="1637"/>
      <c r="S448" s="1637"/>
      <c r="T448" s="1637"/>
      <c r="U448" s="677"/>
      <c r="V448" s="1637">
        <v>0</v>
      </c>
    </row>
    <row s="1852" customFormat="1" customHeight="1" ht="33.75">
      <c r="A449" s="1637"/>
      <c r="B449" s="2399" t="s">
        <v>1345</v>
      </c>
      <c r="C449" s="2400" t="s">
        <v>688</v>
      </c>
      <c r="D449" s="691" t="str">
        <f>B449&amp;".1"</f>
        <v>4.197.1</v>
      </c>
      <c r="E449" s="1669" t="s">
        <v>946</v>
      </c>
      <c r="F449" s="2265" t="s">
        <v>305</v>
      </c>
      <c r="G449" s="2355" t="s">
        <v>22</v>
      </c>
      <c r="H449" s="820" t="s">
        <v>22</v>
      </c>
      <c r="I449" s="2355" t="s">
        <v>1346</v>
      </c>
      <c r="J449" s="820" t="s">
        <v>22</v>
      </c>
      <c r="K449" s="1527" t="s">
        <v>947</v>
      </c>
      <c r="L449" s="1637"/>
      <c r="M449" s="1637"/>
      <c r="N449" s="1637"/>
      <c r="O449" s="1637"/>
      <c r="P449" s="1637"/>
      <c r="Q449" s="1637"/>
      <c r="R449" s="1637"/>
      <c r="S449" s="1637"/>
      <c r="T449" s="1637"/>
      <c r="U449" s="677"/>
      <c r="V449" s="1637">
        <v>0</v>
      </c>
    </row>
    <row s="1852" customFormat="1" customHeight="1" ht="15">
      <c r="A450" s="1634"/>
      <c r="B450" s="2399"/>
      <c r="C450" s="2400"/>
      <c r="D450" s="691" t="str">
        <f>B449&amp;".2"</f>
        <v>4.197.2</v>
      </c>
      <c r="E450" s="1669" t="s">
        <v>948</v>
      </c>
      <c r="F450" s="2265" t="s">
        <v>305</v>
      </c>
      <c r="G450" s="1740" t="s">
        <v>22</v>
      </c>
      <c r="H450" s="820" t="s">
        <v>22</v>
      </c>
      <c r="I450" s="1740">
        <v>45477</v>
      </c>
      <c r="J450" s="820" t="s">
        <v>22</v>
      </c>
      <c r="K450" s="1527" t="s">
        <v>949</v>
      </c>
      <c r="L450" s="1637"/>
      <c r="M450" s="1637"/>
      <c r="N450" s="1637"/>
      <c r="O450" s="1637"/>
      <c r="P450" s="1637"/>
      <c r="Q450" s="1637"/>
      <c r="R450" s="1637"/>
      <c r="S450" s="1637"/>
      <c r="T450" s="1637"/>
      <c r="U450" s="677"/>
      <c r="V450" s="1637">
        <v>0</v>
      </c>
    </row>
    <row s="1852" customFormat="1" customHeight="1" ht="33.75">
      <c r="A451" s="1637"/>
      <c r="B451" s="2399" t="s">
        <v>1347</v>
      </c>
      <c r="C451" s="2400" t="s">
        <v>688</v>
      </c>
      <c r="D451" s="691" t="str">
        <f>B451&amp;".1"</f>
        <v>4.198.1</v>
      </c>
      <c r="E451" s="1669" t="s">
        <v>946</v>
      </c>
      <c r="F451" s="2265" t="s">
        <v>305</v>
      </c>
      <c r="G451" s="2355" t="s">
        <v>22</v>
      </c>
      <c r="H451" s="820" t="s">
        <v>22</v>
      </c>
      <c r="I451" s="2355" t="s">
        <v>1348</v>
      </c>
      <c r="J451" s="820" t="s">
        <v>22</v>
      </c>
      <c r="K451" s="1527" t="s">
        <v>947</v>
      </c>
      <c r="L451" s="1637"/>
      <c r="M451" s="1637"/>
      <c r="N451" s="1637"/>
      <c r="O451" s="1637"/>
      <c r="P451" s="1637"/>
      <c r="Q451" s="1637"/>
      <c r="R451" s="1637"/>
      <c r="S451" s="1637"/>
      <c r="T451" s="1637"/>
      <c r="U451" s="677"/>
      <c r="V451" s="1637">
        <v>0</v>
      </c>
    </row>
    <row s="1852" customFormat="1" customHeight="1" ht="15">
      <c r="A452" s="1634"/>
      <c r="B452" s="2399"/>
      <c r="C452" s="2400"/>
      <c r="D452" s="691" t="str">
        <f>B451&amp;".2"</f>
        <v>4.198.2</v>
      </c>
      <c r="E452" s="1669" t="s">
        <v>948</v>
      </c>
      <c r="F452" s="2265" t="s">
        <v>305</v>
      </c>
      <c r="G452" s="1740" t="s">
        <v>22</v>
      </c>
      <c r="H452" s="820" t="s">
        <v>22</v>
      </c>
      <c r="I452" s="1740">
        <v>45474</v>
      </c>
      <c r="J452" s="820" t="s">
        <v>22</v>
      </c>
      <c r="K452" s="1527" t="s">
        <v>949</v>
      </c>
      <c r="L452" s="1637"/>
      <c r="M452" s="1637"/>
      <c r="N452" s="1637"/>
      <c r="O452" s="1637"/>
      <c r="P452" s="1637"/>
      <c r="Q452" s="1637"/>
      <c r="R452" s="1637"/>
      <c r="S452" s="1637"/>
      <c r="T452" s="1637"/>
      <c r="U452" s="677"/>
      <c r="V452" s="1637">
        <v>0</v>
      </c>
    </row>
    <row s="1852" customFormat="1" customHeight="1" ht="33.75">
      <c r="A453" s="1637"/>
      <c r="B453" s="2399" t="s">
        <v>1349</v>
      </c>
      <c r="C453" s="2400" t="s">
        <v>688</v>
      </c>
      <c r="D453" s="691" t="str">
        <f>B453&amp;".1"</f>
        <v>4.199.1</v>
      </c>
      <c r="E453" s="1669" t="s">
        <v>946</v>
      </c>
      <c r="F453" s="2265" t="s">
        <v>305</v>
      </c>
      <c r="G453" s="2355" t="s">
        <v>22</v>
      </c>
      <c r="H453" s="820" t="s">
        <v>22</v>
      </c>
      <c r="I453" s="2355" t="s">
        <v>1350</v>
      </c>
      <c r="J453" s="820" t="s">
        <v>22</v>
      </c>
      <c r="K453" s="1527" t="s">
        <v>947</v>
      </c>
      <c r="L453" s="1637"/>
      <c r="M453" s="1637"/>
      <c r="N453" s="1637"/>
      <c r="O453" s="1637"/>
      <c r="P453" s="1637"/>
      <c r="Q453" s="1637"/>
      <c r="R453" s="1637"/>
      <c r="S453" s="1637"/>
      <c r="T453" s="1637"/>
      <c r="U453" s="677"/>
      <c r="V453" s="1637">
        <v>0</v>
      </c>
    </row>
    <row s="1852" customFormat="1" customHeight="1" ht="15">
      <c r="A454" s="1634"/>
      <c r="B454" s="2399"/>
      <c r="C454" s="2400"/>
      <c r="D454" s="691" t="str">
        <f>B453&amp;".2"</f>
        <v>4.199.2</v>
      </c>
      <c r="E454" s="1669" t="s">
        <v>948</v>
      </c>
      <c r="F454" s="2265" t="s">
        <v>305</v>
      </c>
      <c r="G454" s="1740" t="s">
        <v>22</v>
      </c>
      <c r="H454" s="820" t="s">
        <v>22</v>
      </c>
      <c r="I454" s="1740">
        <v>45506</v>
      </c>
      <c r="J454" s="820" t="s">
        <v>22</v>
      </c>
      <c r="K454" s="1527" t="s">
        <v>949</v>
      </c>
      <c r="L454" s="1637"/>
      <c r="M454" s="1637"/>
      <c r="N454" s="1637"/>
      <c r="O454" s="1637"/>
      <c r="P454" s="1637"/>
      <c r="Q454" s="1637"/>
      <c r="R454" s="1637"/>
      <c r="S454" s="1637"/>
      <c r="T454" s="1637"/>
      <c r="U454" s="677"/>
      <c r="V454" s="1637">
        <v>0</v>
      </c>
    </row>
    <row s="1852" customFormat="1" customHeight="1" ht="33.75">
      <c r="A455" s="1637"/>
      <c r="B455" s="2399" t="s">
        <v>1351</v>
      </c>
      <c r="C455" s="2400" t="s">
        <v>688</v>
      </c>
      <c r="D455" s="691" t="str">
        <f>B455&amp;".1"</f>
        <v>4.200.1</v>
      </c>
      <c r="E455" s="1669" t="s">
        <v>946</v>
      </c>
      <c r="F455" s="2265" t="s">
        <v>305</v>
      </c>
      <c r="G455" s="2355" t="s">
        <v>22</v>
      </c>
      <c r="H455" s="820" t="s">
        <v>22</v>
      </c>
      <c r="I455" s="2355" t="s">
        <v>1352</v>
      </c>
      <c r="J455" s="820" t="s">
        <v>22</v>
      </c>
      <c r="K455" s="1527" t="s">
        <v>947</v>
      </c>
      <c r="L455" s="1637"/>
      <c r="M455" s="1637"/>
      <c r="N455" s="1637"/>
      <c r="O455" s="1637"/>
      <c r="P455" s="1637"/>
      <c r="Q455" s="1637"/>
      <c r="R455" s="1637"/>
      <c r="S455" s="1637"/>
      <c r="T455" s="1637"/>
      <c r="U455" s="677"/>
      <c r="V455" s="1637">
        <v>0</v>
      </c>
    </row>
    <row s="1852" customFormat="1" customHeight="1" ht="15">
      <c r="A456" s="1634"/>
      <c r="B456" s="2399"/>
      <c r="C456" s="2400"/>
      <c r="D456" s="691" t="str">
        <f>B455&amp;".2"</f>
        <v>4.200.2</v>
      </c>
      <c r="E456" s="1669" t="s">
        <v>948</v>
      </c>
      <c r="F456" s="2265" t="s">
        <v>305</v>
      </c>
      <c r="G456" s="1740" t="s">
        <v>22</v>
      </c>
      <c r="H456" s="820" t="s">
        <v>22</v>
      </c>
      <c r="I456" s="1740">
        <v>45537</v>
      </c>
      <c r="J456" s="820" t="s">
        <v>22</v>
      </c>
      <c r="K456" s="1527" t="s">
        <v>949</v>
      </c>
      <c r="L456" s="1637"/>
      <c r="M456" s="1637"/>
      <c r="N456" s="1637"/>
      <c r="O456" s="1637"/>
      <c r="P456" s="1637"/>
      <c r="Q456" s="1637"/>
      <c r="R456" s="1637"/>
      <c r="S456" s="1637"/>
      <c r="T456" s="1637"/>
      <c r="U456" s="677"/>
      <c r="V456" s="1637">
        <v>0</v>
      </c>
    </row>
    <row s="1852" customFormat="1" customHeight="1" ht="33.75">
      <c r="A457" s="1637"/>
      <c r="B457" s="2399" t="s">
        <v>1353</v>
      </c>
      <c r="C457" s="2400" t="s">
        <v>688</v>
      </c>
      <c r="D457" s="691" t="str">
        <f>B457&amp;".1"</f>
        <v>4.201.1</v>
      </c>
      <c r="E457" s="1669" t="s">
        <v>946</v>
      </c>
      <c r="F457" s="2265" t="s">
        <v>305</v>
      </c>
      <c r="G457" s="2355" t="s">
        <v>22</v>
      </c>
      <c r="H457" s="820" t="s">
        <v>22</v>
      </c>
      <c r="I457" s="2355" t="s">
        <v>1354</v>
      </c>
      <c r="J457" s="820" t="s">
        <v>22</v>
      </c>
      <c r="K457" s="1527" t="s">
        <v>947</v>
      </c>
      <c r="L457" s="1637"/>
      <c r="M457" s="1637"/>
      <c r="N457" s="1637"/>
      <c r="O457" s="1637"/>
      <c r="P457" s="1637"/>
      <c r="Q457" s="1637"/>
      <c r="R457" s="1637"/>
      <c r="S457" s="1637"/>
      <c r="T457" s="1637"/>
      <c r="U457" s="677"/>
      <c r="V457" s="1637">
        <v>0</v>
      </c>
    </row>
    <row s="1852" customFormat="1" customHeight="1" ht="15">
      <c r="A458" s="1634"/>
      <c r="B458" s="2399"/>
      <c r="C458" s="2400"/>
      <c r="D458" s="691" t="str">
        <f>B457&amp;".2"</f>
        <v>4.201.2</v>
      </c>
      <c r="E458" s="1669" t="s">
        <v>948</v>
      </c>
      <c r="F458" s="2265" t="s">
        <v>305</v>
      </c>
      <c r="G458" s="1740" t="s">
        <v>22</v>
      </c>
      <c r="H458" s="820" t="s">
        <v>22</v>
      </c>
      <c r="I458" s="1740">
        <v>45484</v>
      </c>
      <c r="J458" s="820" t="s">
        <v>22</v>
      </c>
      <c r="K458" s="1527" t="s">
        <v>949</v>
      </c>
      <c r="L458" s="1637"/>
      <c r="M458" s="1637"/>
      <c r="N458" s="1637"/>
      <c r="O458" s="1637"/>
      <c r="P458" s="1637"/>
      <c r="Q458" s="1637"/>
      <c r="R458" s="1637"/>
      <c r="S458" s="1637"/>
      <c r="T458" s="1637"/>
      <c r="U458" s="677"/>
      <c r="V458" s="1637">
        <v>0</v>
      </c>
    </row>
    <row s="1852" customFormat="1" customHeight="1" ht="33.75">
      <c r="A459" s="1637"/>
      <c r="B459" s="2399" t="s">
        <v>1355</v>
      </c>
      <c r="C459" s="2400" t="s">
        <v>688</v>
      </c>
      <c r="D459" s="691" t="str">
        <f>B459&amp;".1"</f>
        <v>4.202.1</v>
      </c>
      <c r="E459" s="1669" t="s">
        <v>946</v>
      </c>
      <c r="F459" s="2265" t="s">
        <v>305</v>
      </c>
      <c r="G459" s="2355" t="s">
        <v>22</v>
      </c>
      <c r="H459" s="820" t="s">
        <v>22</v>
      </c>
      <c r="I459" s="2355" t="s">
        <v>1356</v>
      </c>
      <c r="J459" s="820" t="s">
        <v>22</v>
      </c>
      <c r="K459" s="1527" t="s">
        <v>947</v>
      </c>
      <c r="L459" s="1637"/>
      <c r="M459" s="1637"/>
      <c r="N459" s="1637"/>
      <c r="O459" s="1637"/>
      <c r="P459" s="1637"/>
      <c r="Q459" s="1637"/>
      <c r="R459" s="1637"/>
      <c r="S459" s="1637"/>
      <c r="T459" s="1637"/>
      <c r="U459" s="677"/>
      <c r="V459" s="1637">
        <v>0</v>
      </c>
    </row>
    <row s="1852" customFormat="1" customHeight="1" ht="15">
      <c r="A460" s="1634"/>
      <c r="B460" s="2399"/>
      <c r="C460" s="2400"/>
      <c r="D460" s="691" t="str">
        <f>B459&amp;".2"</f>
        <v>4.202.2</v>
      </c>
      <c r="E460" s="1669" t="s">
        <v>948</v>
      </c>
      <c r="F460" s="2265" t="s">
        <v>305</v>
      </c>
      <c r="G460" s="1740" t="s">
        <v>22</v>
      </c>
      <c r="H460" s="820" t="s">
        <v>22</v>
      </c>
      <c r="I460" s="1740">
        <v>45488</v>
      </c>
      <c r="J460" s="820" t="s">
        <v>22</v>
      </c>
      <c r="K460" s="1527" t="s">
        <v>949</v>
      </c>
      <c r="L460" s="1637"/>
      <c r="M460" s="1637"/>
      <c r="N460" s="1637"/>
      <c r="O460" s="1637"/>
      <c r="P460" s="1637"/>
      <c r="Q460" s="1637"/>
      <c r="R460" s="1637"/>
      <c r="S460" s="1637"/>
      <c r="T460" s="1637"/>
      <c r="U460" s="677"/>
      <c r="V460" s="1637">
        <v>0</v>
      </c>
    </row>
    <row s="1852" customFormat="1" customHeight="1" ht="33.75">
      <c r="A461" s="1637"/>
      <c r="B461" s="2399" t="s">
        <v>1357</v>
      </c>
      <c r="C461" s="2400" t="s">
        <v>688</v>
      </c>
      <c r="D461" s="691" t="str">
        <f>B461&amp;".1"</f>
        <v>4.203.1</v>
      </c>
      <c r="E461" s="1669" t="s">
        <v>946</v>
      </c>
      <c r="F461" s="2265" t="s">
        <v>305</v>
      </c>
      <c r="G461" s="2355" t="s">
        <v>22</v>
      </c>
      <c r="H461" s="820" t="s">
        <v>22</v>
      </c>
      <c r="I461" s="2355" t="s">
        <v>1358</v>
      </c>
      <c r="J461" s="820" t="s">
        <v>22</v>
      </c>
      <c r="K461" s="1527" t="s">
        <v>947</v>
      </c>
      <c r="L461" s="1637"/>
      <c r="M461" s="1637"/>
      <c r="N461" s="1637"/>
      <c r="O461" s="1637"/>
      <c r="P461" s="1637"/>
      <c r="Q461" s="1637"/>
      <c r="R461" s="1637"/>
      <c r="S461" s="1637"/>
      <c r="T461" s="1637"/>
      <c r="U461" s="677"/>
      <c r="V461" s="1637">
        <v>0</v>
      </c>
    </row>
    <row s="1852" customFormat="1" customHeight="1" ht="15">
      <c r="A462" s="1634"/>
      <c r="B462" s="2399"/>
      <c r="C462" s="2400"/>
      <c r="D462" s="691" t="str">
        <f>B461&amp;".2"</f>
        <v>4.203.2</v>
      </c>
      <c r="E462" s="1669" t="s">
        <v>948</v>
      </c>
      <c r="F462" s="2265" t="s">
        <v>305</v>
      </c>
      <c r="G462" s="1740" t="s">
        <v>22</v>
      </c>
      <c r="H462" s="820" t="s">
        <v>22</v>
      </c>
      <c r="I462" s="1740">
        <v>45548</v>
      </c>
      <c r="J462" s="820" t="s">
        <v>22</v>
      </c>
      <c r="K462" s="1527" t="s">
        <v>949</v>
      </c>
      <c r="L462" s="1637"/>
      <c r="M462" s="1637"/>
      <c r="N462" s="1637"/>
      <c r="O462" s="1637"/>
      <c r="P462" s="1637"/>
      <c r="Q462" s="1637"/>
      <c r="R462" s="1637"/>
      <c r="S462" s="1637"/>
      <c r="T462" s="1637"/>
      <c r="U462" s="677"/>
      <c r="V462" s="1637">
        <v>0</v>
      </c>
    </row>
    <row s="1852" customFormat="1" customHeight="1" ht="33.75">
      <c r="A463" s="1637"/>
      <c r="B463" s="2399" t="s">
        <v>1359</v>
      </c>
      <c r="C463" s="2400" t="s">
        <v>688</v>
      </c>
      <c r="D463" s="691" t="str">
        <f>B463&amp;".1"</f>
        <v>4.204.1</v>
      </c>
      <c r="E463" s="1669" t="s">
        <v>946</v>
      </c>
      <c r="F463" s="2265" t="s">
        <v>305</v>
      </c>
      <c r="G463" s="2355" t="s">
        <v>22</v>
      </c>
      <c r="H463" s="820" t="s">
        <v>22</v>
      </c>
      <c r="I463" s="2355" t="s">
        <v>1360</v>
      </c>
      <c r="J463" s="820" t="s">
        <v>22</v>
      </c>
      <c r="K463" s="1527" t="s">
        <v>947</v>
      </c>
      <c r="L463" s="1637"/>
      <c r="M463" s="1637"/>
      <c r="N463" s="1637"/>
      <c r="O463" s="1637"/>
      <c r="P463" s="1637"/>
      <c r="Q463" s="1637"/>
      <c r="R463" s="1637"/>
      <c r="S463" s="1637"/>
      <c r="T463" s="1637"/>
      <c r="U463" s="677"/>
      <c r="V463" s="1637">
        <v>0</v>
      </c>
    </row>
    <row s="1852" customFormat="1" customHeight="1" ht="15">
      <c r="A464" s="1634"/>
      <c r="B464" s="2399"/>
      <c r="C464" s="2400"/>
      <c r="D464" s="691" t="str">
        <f>B463&amp;".2"</f>
        <v>4.204.2</v>
      </c>
      <c r="E464" s="1669" t="s">
        <v>948</v>
      </c>
      <c r="F464" s="2265" t="s">
        <v>305</v>
      </c>
      <c r="G464" s="1740" t="s">
        <v>22</v>
      </c>
      <c r="H464" s="820" t="s">
        <v>22</v>
      </c>
      <c r="I464" s="1740">
        <v>45505</v>
      </c>
      <c r="J464" s="820" t="s">
        <v>22</v>
      </c>
      <c r="K464" s="1527" t="s">
        <v>949</v>
      </c>
      <c r="L464" s="1637"/>
      <c r="M464" s="1637"/>
      <c r="N464" s="1637"/>
      <c r="O464" s="1637"/>
      <c r="P464" s="1637"/>
      <c r="Q464" s="1637"/>
      <c r="R464" s="1637"/>
      <c r="S464" s="1637"/>
      <c r="T464" s="1637"/>
      <c r="U464" s="677"/>
      <c r="V464" s="1637">
        <v>0</v>
      </c>
    </row>
    <row s="1852" customFormat="1" customHeight="1" ht="33.75">
      <c r="A465" s="1637"/>
      <c r="B465" s="2399" t="s">
        <v>1361</v>
      </c>
      <c r="C465" s="2400" t="s">
        <v>688</v>
      </c>
      <c r="D465" s="691" t="str">
        <f>B465&amp;".1"</f>
        <v>4.205.1</v>
      </c>
      <c r="E465" s="1669" t="s">
        <v>946</v>
      </c>
      <c r="F465" s="2265" t="s">
        <v>305</v>
      </c>
      <c r="G465" s="2355" t="s">
        <v>22</v>
      </c>
      <c r="H465" s="820" t="s">
        <v>22</v>
      </c>
      <c r="I465" s="2355" t="s">
        <v>1362</v>
      </c>
      <c r="J465" s="820" t="s">
        <v>22</v>
      </c>
      <c r="K465" s="1527" t="s">
        <v>947</v>
      </c>
      <c r="L465" s="1637"/>
      <c r="M465" s="1637"/>
      <c r="N465" s="1637"/>
      <c r="O465" s="1637"/>
      <c r="P465" s="1637"/>
      <c r="Q465" s="1637"/>
      <c r="R465" s="1637"/>
      <c r="S465" s="1637"/>
      <c r="T465" s="1637"/>
      <c r="U465" s="677"/>
      <c r="V465" s="1637">
        <v>0</v>
      </c>
    </row>
    <row s="1852" customFormat="1" customHeight="1" ht="15">
      <c r="A466" s="1634"/>
      <c r="B466" s="2399"/>
      <c r="C466" s="2400"/>
      <c r="D466" s="691" t="str">
        <f>B465&amp;".2"</f>
        <v>4.205.2</v>
      </c>
      <c r="E466" s="1669" t="s">
        <v>948</v>
      </c>
      <c r="F466" s="2265" t="s">
        <v>305</v>
      </c>
      <c r="G466" s="1740" t="s">
        <v>22</v>
      </c>
      <c r="H466" s="820" t="s">
        <v>22</v>
      </c>
      <c r="I466" s="1740">
        <v>45495</v>
      </c>
      <c r="J466" s="820" t="s">
        <v>22</v>
      </c>
      <c r="K466" s="1527" t="s">
        <v>949</v>
      </c>
      <c r="L466" s="1637"/>
      <c r="M466" s="1637"/>
      <c r="N466" s="1637"/>
      <c r="O466" s="1637"/>
      <c r="P466" s="1637"/>
      <c r="Q466" s="1637"/>
      <c r="R466" s="1637"/>
      <c r="S466" s="1637"/>
      <c r="T466" s="1637"/>
      <c r="U466" s="677"/>
      <c r="V466" s="1637">
        <v>0</v>
      </c>
    </row>
    <row s="1852" customFormat="1" customHeight="1" ht="33.75">
      <c r="A467" s="1637"/>
      <c r="B467" s="2399" t="s">
        <v>1363</v>
      </c>
      <c r="C467" s="2400" t="s">
        <v>688</v>
      </c>
      <c r="D467" s="691" t="str">
        <f>B467&amp;".1"</f>
        <v>4.206.1</v>
      </c>
      <c r="E467" s="1669" t="s">
        <v>946</v>
      </c>
      <c r="F467" s="2265" t="s">
        <v>305</v>
      </c>
      <c r="G467" s="2355" t="s">
        <v>22</v>
      </c>
      <c r="H467" s="820" t="s">
        <v>22</v>
      </c>
      <c r="I467" s="2355" t="s">
        <v>1364</v>
      </c>
      <c r="J467" s="820" t="s">
        <v>22</v>
      </c>
      <c r="K467" s="1527" t="s">
        <v>947</v>
      </c>
      <c r="L467" s="1637"/>
      <c r="M467" s="1637"/>
      <c r="N467" s="1637"/>
      <c r="O467" s="1637"/>
      <c r="P467" s="1637"/>
      <c r="Q467" s="1637"/>
      <c r="R467" s="1637"/>
      <c r="S467" s="1637"/>
      <c r="T467" s="1637"/>
      <c r="U467" s="677"/>
      <c r="V467" s="1637">
        <v>0</v>
      </c>
    </row>
    <row s="1852" customFormat="1" customHeight="1" ht="15">
      <c r="A468" s="1634"/>
      <c r="B468" s="2399"/>
      <c r="C468" s="2400"/>
      <c r="D468" s="691" t="str">
        <f>B467&amp;".2"</f>
        <v>4.206.2</v>
      </c>
      <c r="E468" s="1669" t="s">
        <v>948</v>
      </c>
      <c r="F468" s="2265" t="s">
        <v>305</v>
      </c>
      <c r="G468" s="1740" t="s">
        <v>22</v>
      </c>
      <c r="H468" s="820" t="s">
        <v>22</v>
      </c>
      <c r="I468" s="1740">
        <v>45551</v>
      </c>
      <c r="J468" s="820" t="s">
        <v>22</v>
      </c>
      <c r="K468" s="1527" t="s">
        <v>949</v>
      </c>
      <c r="L468" s="1637"/>
      <c r="M468" s="1637"/>
      <c r="N468" s="1637"/>
      <c r="O468" s="1637"/>
      <c r="P468" s="1637"/>
      <c r="Q468" s="1637"/>
      <c r="R468" s="1637"/>
      <c r="S468" s="1637"/>
      <c r="T468" s="1637"/>
      <c r="U468" s="677"/>
      <c r="V468" s="1637">
        <v>0</v>
      </c>
    </row>
    <row customHeight="1" ht="11.549999999999999">
      <c r="A469" s="507"/>
      <c r="C469" s="507"/>
      <c r="D469" s="349"/>
      <c r="E469" s="582" t="s">
        <v>1365</v>
      </c>
      <c r="F469" s="574"/>
      <c r="G469" s="574"/>
      <c r="H469" s="698"/>
      <c r="I469" s="574"/>
      <c r="J469" s="698"/>
      <c r="K469" s="575"/>
      <c r="U469" s="507"/>
      <c r="V469" s="507">
        <v>11</v>
      </c>
    </row>
    <row customHeight="1" ht="22.5" hidden="1">
      <c r="A470" s="451" t="s">
        <v>82</v>
      </c>
      <c r="B470" s="507">
        <v>0</v>
      </c>
      <c r="C470" s="685">
        <v>4</v>
      </c>
      <c r="D470" s="507">
        <v>6</v>
      </c>
      <c r="E470" s="507">
        <v>36</v>
      </c>
      <c r="F470" s="507">
        <v>9</v>
      </c>
      <c r="G470" s="760">
        <v>0</v>
      </c>
      <c r="H470" s="760">
        <v>0</v>
      </c>
      <c r="I470" s="507">
        <v>25</v>
      </c>
      <c r="J470" s="507">
        <v>33</v>
      </c>
      <c r="K470" s="419">
        <v>93</v>
      </c>
      <c r="L470" s="507">
        <v>10</v>
      </c>
      <c r="M470" s="507">
        <v>10</v>
      </c>
      <c r="N470" s="507">
        <v>10</v>
      </c>
      <c r="O470" s="507">
        <v>10</v>
      </c>
      <c r="P470" s="507">
        <v>10</v>
      </c>
      <c r="Q470" s="507">
        <v>10</v>
      </c>
      <c r="R470" s="507">
        <v>10</v>
      </c>
      <c r="S470" s="507">
        <v>10</v>
      </c>
      <c r="T470" s="507">
        <v>10</v>
      </c>
      <c r="U470" s="677">
        <v>10</v>
      </c>
      <c r="V470" s="507">
        <v>23</v>
      </c>
    </row>
  </sheetData>
  <sheetProtection formatColumns="0" formatRows="0" autoFilter="0" sort="0" insertRows="0" insertColumns="1" deleteRows="0" deleteColumns="0"/>
  <mergeCells count="445">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6:B48"/>
    <mergeCell ref="C46:C48"/>
    <mergeCell ref="B49:B51"/>
    <mergeCell ref="C49:C51"/>
    <mergeCell ref="B52:B54"/>
    <mergeCell ref="C52:C54"/>
    <mergeCell ref="B57:B58"/>
    <mergeCell ref="C57:C58"/>
    <mergeCell ref="B59:B60"/>
    <mergeCell ref="C59:C60"/>
    <mergeCell ref="B61:B62"/>
    <mergeCell ref="C61:C62"/>
    <mergeCell ref="B63:B64"/>
    <mergeCell ref="C63:C64"/>
    <mergeCell ref="B65:B66"/>
    <mergeCell ref="C65:C66"/>
    <mergeCell ref="B67:B68"/>
    <mergeCell ref="C67:C68"/>
    <mergeCell ref="B69:B70"/>
    <mergeCell ref="C69:C70"/>
    <mergeCell ref="B71:B72"/>
    <mergeCell ref="C71:C72"/>
    <mergeCell ref="B73:B74"/>
    <mergeCell ref="C73:C74"/>
    <mergeCell ref="B75:B76"/>
    <mergeCell ref="C75:C76"/>
    <mergeCell ref="B77:B78"/>
    <mergeCell ref="C77:C78"/>
    <mergeCell ref="B79:B80"/>
    <mergeCell ref="C79:C80"/>
    <mergeCell ref="B81:B82"/>
    <mergeCell ref="C81:C82"/>
    <mergeCell ref="B83:B84"/>
    <mergeCell ref="C83:C84"/>
    <mergeCell ref="B85:B86"/>
    <mergeCell ref="C85:C86"/>
    <mergeCell ref="B87:B88"/>
    <mergeCell ref="C87:C88"/>
    <mergeCell ref="B89:B90"/>
    <mergeCell ref="C89:C90"/>
    <mergeCell ref="B91:B92"/>
    <mergeCell ref="C91:C92"/>
    <mergeCell ref="B93:B94"/>
    <mergeCell ref="C93:C94"/>
    <mergeCell ref="B95:B96"/>
    <mergeCell ref="C95:C96"/>
    <mergeCell ref="B97:B98"/>
    <mergeCell ref="C97:C98"/>
    <mergeCell ref="B99:B100"/>
    <mergeCell ref="C99:C100"/>
    <mergeCell ref="B101:B102"/>
    <mergeCell ref="C101:C102"/>
    <mergeCell ref="B103:B104"/>
    <mergeCell ref="C103:C104"/>
    <mergeCell ref="B105:B106"/>
    <mergeCell ref="C105:C106"/>
    <mergeCell ref="B107:B108"/>
    <mergeCell ref="C107:C108"/>
    <mergeCell ref="B109:B110"/>
    <mergeCell ref="C109:C110"/>
    <mergeCell ref="B111:B112"/>
    <mergeCell ref="C111:C112"/>
    <mergeCell ref="B113:B114"/>
    <mergeCell ref="C113:C114"/>
    <mergeCell ref="B115:B116"/>
    <mergeCell ref="C115:C116"/>
    <mergeCell ref="B117:B118"/>
    <mergeCell ref="C117:C118"/>
    <mergeCell ref="B119:B120"/>
    <mergeCell ref="C119:C120"/>
    <mergeCell ref="B121:B122"/>
    <mergeCell ref="C121:C122"/>
    <mergeCell ref="B123:B124"/>
    <mergeCell ref="C123:C124"/>
    <mergeCell ref="B125:B126"/>
    <mergeCell ref="C125:C126"/>
    <mergeCell ref="B127:B128"/>
    <mergeCell ref="C127:C128"/>
    <mergeCell ref="B129:B130"/>
    <mergeCell ref="C129:C130"/>
    <mergeCell ref="B131:B132"/>
    <mergeCell ref="C131:C132"/>
    <mergeCell ref="B133:B134"/>
    <mergeCell ref="C133:C134"/>
    <mergeCell ref="B135:B136"/>
    <mergeCell ref="C135:C136"/>
    <mergeCell ref="B137:B138"/>
    <mergeCell ref="C137:C138"/>
    <mergeCell ref="B139:B140"/>
    <mergeCell ref="C139:C140"/>
    <mergeCell ref="B141:B142"/>
    <mergeCell ref="C141:C142"/>
    <mergeCell ref="B143:B144"/>
    <mergeCell ref="C143:C144"/>
    <mergeCell ref="B145:B146"/>
    <mergeCell ref="C145:C146"/>
    <mergeCell ref="B147:B148"/>
    <mergeCell ref="C147:C148"/>
    <mergeCell ref="B149:B150"/>
    <mergeCell ref="C149:C150"/>
    <mergeCell ref="B151:B152"/>
    <mergeCell ref="C151:C152"/>
    <mergeCell ref="B153:B154"/>
    <mergeCell ref="C153:C154"/>
    <mergeCell ref="B155:B156"/>
    <mergeCell ref="C155:C156"/>
    <mergeCell ref="B157:B158"/>
    <mergeCell ref="C157:C158"/>
    <mergeCell ref="B159:B160"/>
    <mergeCell ref="C159:C160"/>
    <mergeCell ref="B161:B162"/>
    <mergeCell ref="C161:C162"/>
    <mergeCell ref="B163:B164"/>
    <mergeCell ref="C163:C164"/>
    <mergeCell ref="B165:B166"/>
    <mergeCell ref="C165:C166"/>
    <mergeCell ref="B167:B168"/>
    <mergeCell ref="C167:C168"/>
    <mergeCell ref="B169:B170"/>
    <mergeCell ref="C169:C170"/>
    <mergeCell ref="B171:B172"/>
    <mergeCell ref="C171:C172"/>
    <mergeCell ref="B173:B174"/>
    <mergeCell ref="C173:C174"/>
    <mergeCell ref="B175:B176"/>
    <mergeCell ref="C175:C176"/>
    <mergeCell ref="B177:B178"/>
    <mergeCell ref="C177:C178"/>
    <mergeCell ref="B179:B180"/>
    <mergeCell ref="C179:C180"/>
    <mergeCell ref="B181:B182"/>
    <mergeCell ref="C181:C182"/>
    <mergeCell ref="B183:B184"/>
    <mergeCell ref="C183:C184"/>
    <mergeCell ref="B185:B186"/>
    <mergeCell ref="C185:C186"/>
    <mergeCell ref="B187:B188"/>
    <mergeCell ref="C187:C188"/>
    <mergeCell ref="B189:B190"/>
    <mergeCell ref="C189:C190"/>
    <mergeCell ref="B191:B192"/>
    <mergeCell ref="C191:C192"/>
    <mergeCell ref="B193:B194"/>
    <mergeCell ref="C193:C194"/>
    <mergeCell ref="B195:B196"/>
    <mergeCell ref="C195:C196"/>
    <mergeCell ref="B197:B198"/>
    <mergeCell ref="C197:C198"/>
    <mergeCell ref="B199:B200"/>
    <mergeCell ref="C199:C200"/>
    <mergeCell ref="B201:B202"/>
    <mergeCell ref="C201:C202"/>
    <mergeCell ref="B203:B204"/>
    <mergeCell ref="C203:C204"/>
    <mergeCell ref="B205:B206"/>
    <mergeCell ref="C205:C206"/>
    <mergeCell ref="B207:B208"/>
    <mergeCell ref="C207:C208"/>
    <mergeCell ref="B209:B210"/>
    <mergeCell ref="C209:C210"/>
    <mergeCell ref="B211:B212"/>
    <mergeCell ref="C211:C212"/>
    <mergeCell ref="B213:B214"/>
    <mergeCell ref="C213:C214"/>
    <mergeCell ref="B215:B216"/>
    <mergeCell ref="C215:C216"/>
    <mergeCell ref="B217:B218"/>
    <mergeCell ref="C217:C218"/>
    <mergeCell ref="B219:B220"/>
    <mergeCell ref="C219:C220"/>
    <mergeCell ref="B221:B222"/>
    <mergeCell ref="C221:C222"/>
    <mergeCell ref="B223:B224"/>
    <mergeCell ref="C223:C224"/>
    <mergeCell ref="B225:B226"/>
    <mergeCell ref="C225:C226"/>
    <mergeCell ref="B227:B228"/>
    <mergeCell ref="C227:C228"/>
    <mergeCell ref="B229:B230"/>
    <mergeCell ref="C229:C230"/>
    <mergeCell ref="B231:B232"/>
    <mergeCell ref="C231:C232"/>
    <mergeCell ref="B233:B234"/>
    <mergeCell ref="C233:C234"/>
    <mergeCell ref="B235:B236"/>
    <mergeCell ref="C235:C236"/>
    <mergeCell ref="B237:B238"/>
    <mergeCell ref="C237:C238"/>
    <mergeCell ref="B239:B240"/>
    <mergeCell ref="C239:C240"/>
    <mergeCell ref="B241:B242"/>
    <mergeCell ref="C241:C242"/>
    <mergeCell ref="B243:B244"/>
    <mergeCell ref="C243:C244"/>
    <mergeCell ref="B245:B246"/>
    <mergeCell ref="C245:C246"/>
    <mergeCell ref="B247:B248"/>
    <mergeCell ref="C247:C248"/>
    <mergeCell ref="B249:B250"/>
    <mergeCell ref="C249:C250"/>
    <mergeCell ref="B251:B252"/>
    <mergeCell ref="C251:C252"/>
    <mergeCell ref="B253:B254"/>
    <mergeCell ref="C253:C254"/>
    <mergeCell ref="B255:B256"/>
    <mergeCell ref="C255:C256"/>
    <mergeCell ref="B257:B258"/>
    <mergeCell ref="C257:C258"/>
    <mergeCell ref="B259:B260"/>
    <mergeCell ref="C259:C260"/>
    <mergeCell ref="B261:B262"/>
    <mergeCell ref="C261:C262"/>
    <mergeCell ref="B263:B264"/>
    <mergeCell ref="C263:C264"/>
    <mergeCell ref="B265:B266"/>
    <mergeCell ref="C265:C266"/>
    <mergeCell ref="B267:B268"/>
    <mergeCell ref="C267:C268"/>
    <mergeCell ref="B269:B270"/>
    <mergeCell ref="C269:C270"/>
    <mergeCell ref="B271:B272"/>
    <mergeCell ref="C271:C272"/>
    <mergeCell ref="B273:B274"/>
    <mergeCell ref="C273:C274"/>
    <mergeCell ref="B275:B276"/>
    <mergeCell ref="C275:C276"/>
    <mergeCell ref="B277:B278"/>
    <mergeCell ref="C277:C278"/>
    <mergeCell ref="B279:B280"/>
    <mergeCell ref="C279:C280"/>
    <mergeCell ref="B281:B282"/>
    <mergeCell ref="C281:C282"/>
    <mergeCell ref="B283:B284"/>
    <mergeCell ref="C283:C284"/>
    <mergeCell ref="B285:B286"/>
    <mergeCell ref="C285:C286"/>
    <mergeCell ref="B287:B288"/>
    <mergeCell ref="C287:C288"/>
    <mergeCell ref="B289:B290"/>
    <mergeCell ref="C289:C290"/>
    <mergeCell ref="B291:B292"/>
    <mergeCell ref="C291:C292"/>
    <mergeCell ref="B293:B294"/>
    <mergeCell ref="C293:C294"/>
    <mergeCell ref="B295:B296"/>
    <mergeCell ref="C295:C296"/>
    <mergeCell ref="B297:B298"/>
    <mergeCell ref="C297:C298"/>
    <mergeCell ref="B299:B300"/>
    <mergeCell ref="C299:C300"/>
    <mergeCell ref="B301:B302"/>
    <mergeCell ref="C301:C302"/>
    <mergeCell ref="B303:B304"/>
    <mergeCell ref="C303:C304"/>
    <mergeCell ref="B305:B306"/>
    <mergeCell ref="C305:C306"/>
    <mergeCell ref="B307:B308"/>
    <mergeCell ref="C307:C308"/>
    <mergeCell ref="B309:B310"/>
    <mergeCell ref="C309:C310"/>
    <mergeCell ref="B311:B312"/>
    <mergeCell ref="C311:C312"/>
    <mergeCell ref="B313:B314"/>
    <mergeCell ref="C313:C314"/>
    <mergeCell ref="B315:B316"/>
    <mergeCell ref="C315:C316"/>
    <mergeCell ref="B317:B318"/>
    <mergeCell ref="C317:C318"/>
    <mergeCell ref="B319:B320"/>
    <mergeCell ref="C319:C320"/>
    <mergeCell ref="B321:B322"/>
    <mergeCell ref="C321:C322"/>
    <mergeCell ref="B323:B324"/>
    <mergeCell ref="C323:C324"/>
    <mergeCell ref="B325:B326"/>
    <mergeCell ref="C325:C326"/>
    <mergeCell ref="B327:B328"/>
    <mergeCell ref="C327:C328"/>
    <mergeCell ref="B329:B330"/>
    <mergeCell ref="C329:C330"/>
    <mergeCell ref="B331:B332"/>
    <mergeCell ref="C331:C332"/>
    <mergeCell ref="B333:B334"/>
    <mergeCell ref="C333:C334"/>
    <mergeCell ref="B335:B336"/>
    <mergeCell ref="C335:C336"/>
    <mergeCell ref="B337:B338"/>
    <mergeCell ref="C337:C338"/>
    <mergeCell ref="B339:B340"/>
    <mergeCell ref="C339:C340"/>
    <mergeCell ref="B341:B342"/>
    <mergeCell ref="C341:C342"/>
    <mergeCell ref="B343:B344"/>
    <mergeCell ref="C343:C344"/>
    <mergeCell ref="B345:B346"/>
    <mergeCell ref="C345:C346"/>
    <mergeCell ref="B347:B348"/>
    <mergeCell ref="C347:C348"/>
    <mergeCell ref="B349:B350"/>
    <mergeCell ref="C349:C350"/>
    <mergeCell ref="B351:B352"/>
    <mergeCell ref="C351:C352"/>
    <mergeCell ref="B353:B354"/>
    <mergeCell ref="C353:C354"/>
    <mergeCell ref="B355:B356"/>
    <mergeCell ref="C355:C356"/>
    <mergeCell ref="B357:B358"/>
    <mergeCell ref="C357:C358"/>
    <mergeCell ref="B359:B360"/>
    <mergeCell ref="C359:C360"/>
    <mergeCell ref="B361:B362"/>
    <mergeCell ref="C361:C362"/>
    <mergeCell ref="B363:B364"/>
    <mergeCell ref="C363:C364"/>
    <mergeCell ref="B365:B366"/>
    <mergeCell ref="C365:C366"/>
    <mergeCell ref="B367:B368"/>
    <mergeCell ref="C367:C368"/>
    <mergeCell ref="B369:B370"/>
    <mergeCell ref="C369:C370"/>
    <mergeCell ref="B371:B372"/>
    <mergeCell ref="C371:C372"/>
    <mergeCell ref="B373:B374"/>
    <mergeCell ref="C373:C374"/>
    <mergeCell ref="B375:B376"/>
    <mergeCell ref="C375:C376"/>
    <mergeCell ref="B377:B378"/>
    <mergeCell ref="C377:C378"/>
    <mergeCell ref="B379:B380"/>
    <mergeCell ref="C379:C380"/>
    <mergeCell ref="B381:B382"/>
    <mergeCell ref="C381:C382"/>
    <mergeCell ref="B383:B384"/>
    <mergeCell ref="C383:C384"/>
    <mergeCell ref="B385:B386"/>
    <mergeCell ref="C385:C386"/>
    <mergeCell ref="B387:B388"/>
    <mergeCell ref="C387:C388"/>
    <mergeCell ref="B389:B390"/>
    <mergeCell ref="C389:C390"/>
    <mergeCell ref="B391:B392"/>
    <mergeCell ref="C391:C392"/>
    <mergeCell ref="B393:B394"/>
    <mergeCell ref="C393:C394"/>
    <mergeCell ref="B395:B396"/>
    <mergeCell ref="C395:C396"/>
    <mergeCell ref="B397:B398"/>
    <mergeCell ref="C397:C398"/>
    <mergeCell ref="B399:B400"/>
    <mergeCell ref="C399:C400"/>
    <mergeCell ref="B401:B402"/>
    <mergeCell ref="C401:C402"/>
    <mergeCell ref="B403:B404"/>
    <mergeCell ref="C403:C404"/>
    <mergeCell ref="B405:B406"/>
    <mergeCell ref="C405:C406"/>
    <mergeCell ref="B407:B408"/>
    <mergeCell ref="C407:C408"/>
    <mergeCell ref="B409:B410"/>
    <mergeCell ref="C409:C410"/>
    <mergeCell ref="B411:B412"/>
    <mergeCell ref="C411:C412"/>
    <mergeCell ref="B413:B414"/>
    <mergeCell ref="C413:C414"/>
    <mergeCell ref="B415:B416"/>
    <mergeCell ref="C415:C416"/>
    <mergeCell ref="B417:B418"/>
    <mergeCell ref="C417:C418"/>
    <mergeCell ref="B419:B420"/>
    <mergeCell ref="C419:C420"/>
    <mergeCell ref="B421:B422"/>
    <mergeCell ref="C421:C422"/>
    <mergeCell ref="B423:B424"/>
    <mergeCell ref="C423:C424"/>
    <mergeCell ref="B425:B426"/>
    <mergeCell ref="C425:C426"/>
    <mergeCell ref="B427:B428"/>
    <mergeCell ref="C427:C428"/>
    <mergeCell ref="B429:B430"/>
    <mergeCell ref="C429:C430"/>
    <mergeCell ref="B431:B432"/>
    <mergeCell ref="C431:C432"/>
    <mergeCell ref="B433:B434"/>
    <mergeCell ref="C433:C434"/>
    <mergeCell ref="B435:B436"/>
    <mergeCell ref="C435:C436"/>
    <mergeCell ref="B437:B438"/>
    <mergeCell ref="C437:C438"/>
    <mergeCell ref="B439:B440"/>
    <mergeCell ref="C439:C440"/>
    <mergeCell ref="B441:B442"/>
    <mergeCell ref="C441:C442"/>
    <mergeCell ref="B443:B444"/>
    <mergeCell ref="C443:C444"/>
    <mergeCell ref="B445:B446"/>
    <mergeCell ref="C445:C446"/>
    <mergeCell ref="B447:B448"/>
    <mergeCell ref="C447:C448"/>
    <mergeCell ref="B449:B450"/>
    <mergeCell ref="C449:C450"/>
    <mergeCell ref="B451:B452"/>
    <mergeCell ref="C451:C452"/>
    <mergeCell ref="B453:B454"/>
    <mergeCell ref="C453:C454"/>
    <mergeCell ref="B455:B456"/>
    <mergeCell ref="C455:C456"/>
    <mergeCell ref="B457:B458"/>
    <mergeCell ref="C457:C458"/>
    <mergeCell ref="B459:B460"/>
    <mergeCell ref="C459:C460"/>
    <mergeCell ref="B461:B462"/>
    <mergeCell ref="C461:C462"/>
    <mergeCell ref="B463:B464"/>
    <mergeCell ref="C463:C464"/>
    <mergeCell ref="B465:B466"/>
    <mergeCell ref="C465:C466"/>
    <mergeCell ref="B467:B468"/>
    <mergeCell ref="C467:C468"/>
  </mergeCells>
  <dataValidations count="5">
    <dataValidation allowBlank="1" showInputMessage="1" showErrorMessage="1" prompt="Для выбора выполните двойной щелчок левой клавиши мыши по ячейке." sqref="I36 G56 I56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 J39 H40 J40 H41 J41 H42 J42 H43 J43 H44 J44 H45 J45 H46 J46 H47 J47 H48 J48 H49 J49 H50 J50 H51 J51 H52 J52 H53 J53 H54 J54 H57 J57 H58:H468 J58:J468">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G41 I41 G42 I42 G44 I44 G45 I45 G47 I47 G48 I48 G50 I50 G51 I51 G53 I53 G54 I54 G58 G60 G62 G64 G66 G68 G70 G72 G74 G76 G78 G80 G82 G84 G86 G88 G90 G92 G94 G96 G98 G100 G102 G104 G106 G108 G110 G112 G114 G116 G118 G120 G122 G124 G126 G128 G130 G132 G134 G136 G138 G140 G142 G144 G146 G148 G150 G152 G154 G156 G158 G160 G162 G164 G166 G168 G170 G172 G174 G176 G178 G180 G182 G184 G186 G188 G190 G192 G194 G196 G198 G200 G202 G204 G206 G208 G210 G212 G214 G216 G218 G220 G222 G224 G226 G228 G230 G232 G234 G236 G238 G240 G242 G244 G246 G248 G250 G252 G254 G256 G258 G260 G262 G264 G266 G268 G270 G272 G274 G276 G278 G280 G282 G284 G286 G288 G290 G292 G294 G296 G298 G300 G302 G304 G306 G308 G310 G312 G314 G316 G318 G320 G322 G324 G326 G328 G330 G332 G334 G336 G338 G340 G342 G344 G346 G348 G350 G352 G354 G356 G358 G360 G362 G364 G366 G368 G370 G372 G374 G376 G378 G380 G382 G384 G386 G388 G390 G392 G394 G396 G398 G400 G402 G404 G406 G408 G410 G412 G414 G416 G418 G420 G422 G424 G426 G428 G430 G432 G434 G436 G438 G440 G442 G444 G446 G448 G450 G452 G454 G456 G458 G460 G462 G464 G466 G468 I58 I60 I62 I64 I66 I68 I70 I72 I74 I76 I78 I80 I82 I84 I86 I88 I90 I92 I94 I96 I98 I100 I102 I104 I106 I108 I110 I112 I114 I116 I118 I120 I122 I124 I126 I128 I130 I132 I134 I136 I138 I140 I142 I144 I146 I148 I150 I152 I154 I156 I158 I160 I162 I164 I166 I168 I170 I172 I174 I176 I178 I180 I182 I184 I186 I188 I190 I192 I194 I196 I198 I200 I202 I204 I206 I208 I210 I212 I214 I216 I218 I220 I222 I224 I226 I228 I230 I232 I234 I236 I238 I240 I242 I244 I246 I248 I250 I252 I254 I256 I258 I260 I262 I264 I266 I268 I270 I272 I274 I276 I278 I280 I282 I284 I286 I288 I290 I292 I294 I296 I298 I300 I302 I304 I306 I308 I310 I312 I314 I316 I318 I320 I322 I324 I326 I328 I330 I332 I334 I336 I338 I340 I342 I344 I346 I348 I350 I352 I354 I356 I358 I360 I362 I364 I366 I368 I370 I372 I374 I376 I378 I380 I382 I384 I386 I388 I390 I392 I394 I396 I398 I400 I402 I404 I406 I408 I410 I412 I414 I416 I418 I420 I422 I424 I426 I428 I430 I432 I434 I436 I438 I440 I442 I444 I446 I448 I450 I452 I454 I456 I458 I460 I462 I464 I466 I468"/>
    <dataValidation type="textLength" operator="lessThanOrEqual" allowBlank="1" showInputMessage="1" showErrorMessage="1" errorTitle="Ошибка" error="Допускается ввод не более 900 символов!" sqref="I3 I6 I9 I13 G6 G13 G9 G3 G37 I37 G40 I40 G43 I43 G46 I46 G49 I49 G52 I52 G57 I57 G59 I59 G61 I61 G63 I63 G65 I65 G67 I67 G69 I69 G71 I71 G73 I73 G75 I75 G77 I77 G79 I79 G81 I81 G83 I83 G85 I85 G87 I87 G89 I89 G91 I91 G93 I93 G95 I95 G97 I97 G99 I99 G101 I101 G103 I103 G105 I105 G107 I107 G109 I109 G111 I111 G113 I113 G115 I115 G117 I117 G119 I119 G121 I121 G123 I123 G125 I125 G127 I127 G129 I129 G131 I131 G133 I133 G135 I135 G137 I137 G139 I139 G141 I141 G143 I143 G145 I145 G147 I147 G149 I149 G151 I151 G153 I153 G155 I155 G157 I157 G159 I159 G161 I161 G163 I163 G165 I165 G167 I167 G169 I169 G171 I171 G173 I173 G175 I175 G177 I177 G179 I179 G181 I181 G183 I183 G185 I185 G187 I187 G189 I189 G191 I191 G193 I193 G195 I195 G197 I197 G199 I199 G201 I201 G203 I203 G205 I205 G207 I207 G209 I209 G211 I211 G213 I213 G215 I215 G217 I217 G219 I219 G221 I221 G223 I223 G225 I225 G227 I227 G229 I229 G231 I231 G233 I233 G235 I235 G237 I237 G239 I239 G241 I241 G243 I243 G245 I245 G247 I247 G249 I249 G251 I251 G253 I253 G255 I255 G257 I257 G259 I259 G261 I261 G263 I263 G265 I265 G267 I267 G269 I269 G271 I271 G273 I273 G275 I275 G277 I277 G279 I279 G281 I281 G283 I283 G285 I285 G287 I287 G289 I289 G291 I291 G293 I293 G295 I295 G297 I297 G299 I299 G301 I301 G303 I303 G305 I305 G307 I307 G309 I309 G311 I311 G313 I313 G315 I315 G317 I317 G319 I319 G321 I321 G323 I323 G325 I325 G327 I327 G329 I329 G331 I331 G333 I333 G335 I335 G337 I337 G339 I339 G341 I341 G343 I343 G345 I345 G347 I347 G349 I349 G351 I351 G353 I353 G355 I355 G357 I357 G359 I359 G361 I361 G363 I363 G365 I365 G367 I367 G369 I369 G371 I371 G373 I373 G375 I375 G377 I377 G379 I379 G381 I381 G383 I383 G385 I385 G387 I387 G389 I389 G391 I391 G393 I393 G395 I395 G397 I397 G399 I399 G401 I401 G403 I403 G405 I405 G407 I407 G409 I409 G411 I411 G413 I413 G415 I415 G417 I417 G419 I419 G421 I421 G423 I423 G425 I425 G427 I427 G429 I429 G431 I431 G433 I433 G435 I435 G437 I437 G439 I439 G441 I441 G443 I443 G445 I445 G447 I447 G449 I449 G451 I451 G453 I453 G455 I455 G457 I457 G459 I459 G461 I461 G463 I463 G465 I465 G467 I46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847E38-9AA8-1418-9248-0049E8DA31FF}"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1366</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299</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1366</v>
      </c>
      <c r="H9" s="2177" t="s">
        <v>1367</v>
      </c>
      <c r="I9" s="2129" t="s">
        <v>1368</v>
      </c>
      <c r="J9" s="2129" t="s">
        <v>1369</v>
      </c>
      <c r="K9" s="2129" t="s">
        <v>1370</v>
      </c>
      <c r="L9" s="2129" t="s">
        <v>1371</v>
      </c>
      <c r="M9" s="2129" t="s">
        <v>1372</v>
      </c>
      <c r="N9" s="2211" t="s">
        <v>1373</v>
      </c>
      <c r="O9" s="2211"/>
      <c r="P9" s="2211"/>
      <c r="Q9" s="2401" t="s">
        <v>1374</v>
      </c>
      <c r="R9" s="2402"/>
      <c r="S9" s="2402"/>
      <c r="T9" s="2403"/>
      <c r="U9" s="2401" t="s">
        <v>1375</v>
      </c>
      <c r="V9" s="2402"/>
      <c r="W9" s="2402"/>
      <c r="X9" s="2403"/>
      <c r="Y9" s="2103" t="s">
        <v>1376</v>
      </c>
      <c r="Z9" s="2104"/>
      <c r="AA9" s="2104"/>
      <c r="AB9" s="2105"/>
      <c r="AE9" s="760">
        <v>41</v>
      </c>
    </row>
    <row customHeight="1" ht="43.050000000000004">
      <c r="A10" s="907"/>
      <c r="B10" s="907"/>
      <c r="C10" s="907"/>
      <c r="F10" s="2177"/>
      <c r="G10" s="2177"/>
      <c r="H10" s="2234"/>
      <c r="I10" s="2177"/>
      <c r="J10" s="2177"/>
      <c r="K10" s="2177"/>
      <c r="L10" s="2177"/>
      <c r="M10" s="2177"/>
      <c r="N10" s="905" t="s">
        <v>1377</v>
      </c>
      <c r="O10" s="905" t="s">
        <v>1378</v>
      </c>
      <c r="P10" s="906" t="s">
        <v>1379</v>
      </c>
      <c r="Q10" s="917" t="s">
        <v>89</v>
      </c>
      <c r="R10" s="917" t="s">
        <v>1380</v>
      </c>
      <c r="S10" s="917" t="s">
        <v>1381</v>
      </c>
      <c r="T10" s="918" t="s">
        <v>1382</v>
      </c>
      <c r="U10" s="917" t="s">
        <v>89</v>
      </c>
      <c r="V10" s="917" t="s">
        <v>1383</v>
      </c>
      <c r="W10" s="917" t="s">
        <v>1381</v>
      </c>
      <c r="X10" s="918" t="s">
        <v>1382</v>
      </c>
      <c r="Y10" s="303" t="s">
        <v>1384</v>
      </c>
      <c r="Z10" s="2103" t="s">
        <v>88</v>
      </c>
      <c r="AA10" s="2105"/>
      <c r="AB10" s="1051" t="s">
        <v>1385</v>
      </c>
      <c r="AE10" s="760">
        <v>41</v>
      </c>
    </row>
    <row s="1644" customFormat="1" customHeight="1" ht="5.25" hidden="1">
      <c r="A11" s="1054"/>
      <c r="B11" s="1054"/>
      <c r="C11" s="1054"/>
      <c r="E11" s="1052"/>
      <c r="F11" s="2408" t="s">
        <v>375</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1386</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1387</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500EA-4C69-B038-015E-152394923904}"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299</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1388</v>
      </c>
      <c r="G9" s="2411" t="s">
        <v>1389</v>
      </c>
      <c r="H9" s="2412"/>
      <c r="I9" s="2129" t="s">
        <v>1390</v>
      </c>
      <c r="J9" s="2129"/>
      <c r="K9" s="2129" t="s">
        <v>1391</v>
      </c>
      <c r="L9" s="2129"/>
      <c r="M9" s="2129"/>
      <c r="N9" s="2129"/>
      <c r="O9" s="2129"/>
      <c r="P9" s="2129"/>
      <c r="Q9" s="2129"/>
      <c r="R9" s="2129"/>
      <c r="S9" s="2129"/>
      <c r="T9" s="2129"/>
      <c r="U9" s="2129"/>
      <c r="V9" s="2129"/>
      <c r="W9" s="2129"/>
      <c r="X9" s="2129"/>
      <c r="Y9" s="2129"/>
      <c r="Z9" s="2194" t="s">
        <v>1392</v>
      </c>
      <c r="AA9" s="2195"/>
      <c r="AB9" s="2129" t="s">
        <v>1393</v>
      </c>
      <c r="AC9" s="2129"/>
      <c r="AD9" s="2129"/>
      <c r="AE9" s="2129"/>
      <c r="AF9" s="2177" t="s">
        <v>1394</v>
      </c>
      <c r="AG9" s="2129" t="s">
        <v>1395</v>
      </c>
      <c r="AH9" s="2129"/>
      <c r="AI9" s="2177" t="s">
        <v>1396</v>
      </c>
      <c r="AJ9" s="2129" t="s">
        <v>1397</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1398</v>
      </c>
      <c r="L10" s="2103" t="s">
        <v>1399</v>
      </c>
      <c r="M10" s="2105"/>
      <c r="N10" s="2129" t="s">
        <v>1400</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1401</v>
      </c>
      <c r="M11" s="2177" t="s">
        <v>1402</v>
      </c>
      <c r="N11" s="2129" t="s">
        <v>1403</v>
      </c>
      <c r="O11" s="2129"/>
      <c r="P11" s="2420" t="s">
        <v>1384</v>
      </c>
      <c r="Q11" s="2420" t="s">
        <v>1404</v>
      </c>
      <c r="R11" s="2420" t="s">
        <v>1405</v>
      </c>
      <c r="S11" s="2420" t="s">
        <v>1406</v>
      </c>
      <c r="T11" s="2420"/>
      <c r="U11" s="2420"/>
      <c r="V11" s="2420"/>
      <c r="W11" s="2420"/>
      <c r="X11" s="2420"/>
      <c r="Y11" s="2420"/>
      <c r="Z11" s="2196"/>
      <c r="AA11" s="2197"/>
      <c r="AB11" s="2129" t="s">
        <v>1407</v>
      </c>
      <c r="AC11" s="2129"/>
      <c r="AD11" s="2103" t="s">
        <v>1408</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1409</v>
      </c>
      <c r="K12" s="2129"/>
      <c r="L12" s="2234"/>
      <c r="M12" s="2234"/>
      <c r="N12" s="2129"/>
      <c r="O12" s="2129"/>
      <c r="P12" s="2420"/>
      <c r="Q12" s="2420"/>
      <c r="R12" s="2420"/>
      <c r="S12" s="1136" t="s">
        <v>86</v>
      </c>
      <c r="T12" s="1136" t="s">
        <v>87</v>
      </c>
      <c r="U12" s="1136" t="s">
        <v>85</v>
      </c>
      <c r="V12" s="1136" t="s">
        <v>1410</v>
      </c>
      <c r="W12" s="1136" t="s">
        <v>85</v>
      </c>
      <c r="X12" s="1136" t="s">
        <v>1411</v>
      </c>
      <c r="Y12" s="1136" t="s">
        <v>1412</v>
      </c>
      <c r="Z12" s="2202"/>
      <c r="AA12" s="2203"/>
      <c r="AB12" s="1143" t="s">
        <v>1413</v>
      </c>
      <c r="AC12" s="1143" t="s">
        <v>1414</v>
      </c>
      <c r="AD12" s="1143" t="s">
        <v>1413</v>
      </c>
      <c r="AE12" s="1143" t="s">
        <v>1414</v>
      </c>
      <c r="AF12" s="2234"/>
      <c r="AG12" s="1156" t="s">
        <v>1415</v>
      </c>
      <c r="AH12" s="1156" t="s">
        <v>1416</v>
      </c>
      <c r="AI12" s="2234"/>
      <c r="AJ12" s="1156" t="s">
        <v>1415</v>
      </c>
      <c r="AK12" s="1156" t="s">
        <v>1416</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1417</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172DDB-3428-8708-3296-D130DF13388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299</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1418</v>
      </c>
      <c r="H10" s="2428" t="s">
        <v>1419</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1420</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1421</v>
      </c>
      <c r="G14" s="2423" t="s">
        <v>1422</v>
      </c>
      <c r="H14" s="2423"/>
      <c r="I14" s="2423"/>
      <c r="J14" s="2423"/>
      <c r="K14" s="1236"/>
      <c r="W14" s="1157">
        <v>11</v>
      </c>
    </row>
    <row customHeight="1" ht="11.549999999999999">
      <c r="F15" s="1232">
        <v>1</v>
      </c>
      <c r="G15" s="692" t="s">
        <v>1423</v>
      </c>
      <c r="H15" s="1238">
        <f>SUM(I15:J15)</f>
        <v>0</v>
      </c>
      <c r="I15" s="1238">
        <f>SUM(I16:I27)</f>
        <v>0</v>
      </c>
      <c r="J15" s="1227"/>
      <c r="K15" s="1236"/>
      <c r="W15" s="1157">
        <v>11</v>
      </c>
    </row>
    <row customHeight="1" ht="24">
      <c r="F16" s="1232" t="s">
        <v>1424</v>
      </c>
      <c r="G16" s="1239" t="s">
        <v>1425</v>
      </c>
      <c r="H16" s="1238">
        <f>SUM(I16:J16)</f>
        <v>0</v>
      </c>
      <c r="I16" s="1237"/>
      <c r="J16" s="1227"/>
      <c r="K16" s="1236"/>
      <c r="W16" s="1157">
        <v>23</v>
      </c>
    </row>
    <row customHeight="1" ht="24">
      <c r="F17" s="1232" t="s">
        <v>1426</v>
      </c>
      <c r="G17" s="1239" t="s">
        <v>1427</v>
      </c>
      <c r="H17" s="1238">
        <f>SUM(I17:J17)</f>
        <v>0</v>
      </c>
      <c r="I17" s="1237"/>
      <c r="J17" s="1227"/>
      <c r="K17" s="1236"/>
      <c r="W17" s="1157">
        <v>23</v>
      </c>
    </row>
    <row customHeight="1" ht="35.699999999999996">
      <c r="F18" s="1232" t="s">
        <v>1428</v>
      </c>
      <c r="G18" s="1239" t="s">
        <v>1429</v>
      </c>
      <c r="H18" s="1238">
        <f>SUM(I18:J18)</f>
        <v>0</v>
      </c>
      <c r="I18" s="1237"/>
      <c r="J18" s="1227"/>
      <c r="K18" s="1236"/>
      <c r="W18" s="1157">
        <v>34</v>
      </c>
    </row>
    <row customHeight="1" ht="35.699999999999996">
      <c r="F19" s="1232" t="s">
        <v>1430</v>
      </c>
      <c r="G19" s="1239" t="s">
        <v>1431</v>
      </c>
      <c r="H19" s="1238">
        <f>SUM(I19:J19)</f>
        <v>0</v>
      </c>
      <c r="I19" s="1237"/>
      <c r="J19" s="1227"/>
      <c r="K19" s="1236"/>
      <c r="W19" s="1157">
        <v>34</v>
      </c>
    </row>
    <row customHeight="1" ht="48.29999999999999">
      <c r="F20" s="1232" t="s">
        <v>1432</v>
      </c>
      <c r="G20" s="1239" t="s">
        <v>1433</v>
      </c>
      <c r="H20" s="1238">
        <f>SUM(I20:J20)</f>
        <v>0</v>
      </c>
      <c r="I20" s="1237"/>
      <c r="J20" s="1227"/>
      <c r="K20" s="1236"/>
      <c r="W20" s="1157">
        <v>46</v>
      </c>
    </row>
    <row customHeight="1" ht="35.699999999999996">
      <c r="F21" s="1232" t="s">
        <v>1434</v>
      </c>
      <c r="G21" s="1239" t="s">
        <v>1435</v>
      </c>
      <c r="H21" s="1238">
        <f>SUM(I21:J21)</f>
        <v>0</v>
      </c>
      <c r="I21" s="1237"/>
      <c r="J21" s="1227"/>
      <c r="K21" s="1236"/>
      <c r="W21" s="1157">
        <v>34</v>
      </c>
    </row>
    <row customHeight="1" ht="35.699999999999996">
      <c r="F22" s="1232" t="s">
        <v>1436</v>
      </c>
      <c r="G22" s="1239" t="s">
        <v>1437</v>
      </c>
      <c r="H22" s="1238">
        <f>SUM(I22:J22)</f>
        <v>0</v>
      </c>
      <c r="I22" s="1237"/>
      <c r="J22" s="1227"/>
      <c r="K22" s="1236"/>
      <c r="W22" s="1157">
        <v>34</v>
      </c>
    </row>
    <row customHeight="1" ht="24">
      <c r="F23" s="1232" t="s">
        <v>1438</v>
      </c>
      <c r="G23" s="1239" t="s">
        <v>1439</v>
      </c>
      <c r="H23" s="1238">
        <f>SUM(I23:J23)</f>
        <v>0</v>
      </c>
      <c r="I23" s="1237"/>
      <c r="J23" s="1227"/>
      <c r="K23" s="1236"/>
      <c r="W23" s="1157">
        <v>23</v>
      </c>
    </row>
    <row customHeight="1" ht="24">
      <c r="F24" s="1232" t="s">
        <v>1440</v>
      </c>
      <c r="G24" s="1239" t="s">
        <v>1441</v>
      </c>
      <c r="H24" s="1238">
        <f>SUM(I24:J24)</f>
        <v>0</v>
      </c>
      <c r="I24" s="1237"/>
      <c r="J24" s="1227"/>
      <c r="K24" s="1236"/>
      <c r="W24" s="1157">
        <v>23</v>
      </c>
    </row>
    <row customHeight="1" ht="35.699999999999996">
      <c r="F25" s="1232" t="s">
        <v>1442</v>
      </c>
      <c r="G25" s="1239" t="s">
        <v>1443</v>
      </c>
      <c r="H25" s="1238">
        <f>SUM(I25:J25)</f>
        <v>0</v>
      </c>
      <c r="I25" s="1237"/>
      <c r="J25" s="1227"/>
      <c r="K25" s="1236"/>
      <c r="W25" s="1157">
        <v>34</v>
      </c>
    </row>
    <row customHeight="1" ht="35.699999999999996">
      <c r="F26" s="1232" t="s">
        <v>1444</v>
      </c>
      <c r="G26" s="1239" t="s">
        <v>1445</v>
      </c>
      <c r="H26" s="1238">
        <f>SUM(I26:J26)</f>
        <v>0</v>
      </c>
      <c r="I26" s="1237"/>
      <c r="J26" s="1227"/>
      <c r="K26" s="1236"/>
      <c r="W26" s="1157">
        <v>34</v>
      </c>
    </row>
    <row customHeight="1" ht="11.549999999999999">
      <c r="F27" s="1232" t="s">
        <v>1446</v>
      </c>
      <c r="G27" s="1239" t="s">
        <v>1447</v>
      </c>
      <c r="H27" s="1238">
        <f>SUM(I27:J27)</f>
        <v>0</v>
      </c>
      <c r="I27" s="1237"/>
      <c r="J27" s="1227"/>
      <c r="K27" s="1236"/>
      <c r="W27" s="1157">
        <v>11</v>
      </c>
    </row>
    <row customHeight="1" ht="11.549999999999999">
      <c r="F28" s="1232">
        <v>2</v>
      </c>
      <c r="G28" s="692" t="s">
        <v>1448</v>
      </c>
      <c r="H28" s="1238">
        <f>SUM(I28:J28)</f>
        <v>0</v>
      </c>
      <c r="I28" s="1238">
        <f>SUM(I29:I31)</f>
        <v>0</v>
      </c>
      <c r="J28" s="1227"/>
      <c r="K28" s="1236"/>
      <c r="W28" s="1157">
        <v>11</v>
      </c>
    </row>
    <row customHeight="1" ht="11.549999999999999">
      <c r="F29" s="1232" t="s">
        <v>708</v>
      </c>
      <c r="G29" s="1239" t="s">
        <v>1449</v>
      </c>
      <c r="H29" s="1238">
        <f>SUM(I29:J29)</f>
        <v>0</v>
      </c>
      <c r="I29" s="1237"/>
      <c r="J29" s="1227"/>
      <c r="K29" s="1236"/>
      <c r="W29" s="1157">
        <v>11</v>
      </c>
    </row>
    <row customHeight="1" ht="11.549999999999999">
      <c r="F30" s="1232" t="s">
        <v>306</v>
      </c>
      <c r="G30" s="1239" t="s">
        <v>1450</v>
      </c>
      <c r="H30" s="1238">
        <f>SUM(I30:J30)</f>
        <v>0</v>
      </c>
      <c r="I30" s="1237"/>
      <c r="J30" s="1227"/>
      <c r="K30" s="1236"/>
      <c r="W30" s="1157">
        <v>11</v>
      </c>
    </row>
    <row customHeight="1" ht="11.549999999999999">
      <c r="F31" s="1232" t="s">
        <v>309</v>
      </c>
      <c r="G31" s="1239" t="s">
        <v>1451</v>
      </c>
      <c r="H31" s="1238">
        <f>SUM(I31:J31)</f>
        <v>0</v>
      </c>
      <c r="I31" s="1237"/>
      <c r="J31" s="1227"/>
      <c r="K31" s="1236"/>
      <c r="W31" s="1157">
        <v>11</v>
      </c>
    </row>
    <row customHeight="1" ht="11.549999999999999">
      <c r="F32" s="1232">
        <v>3</v>
      </c>
      <c r="G32" s="692" t="s">
        <v>1452</v>
      </c>
      <c r="H32" s="1238">
        <f>SUM(I32:J32)</f>
        <v>0</v>
      </c>
      <c r="I32" s="1238">
        <f>SUM(I33:I34)</f>
        <v>0</v>
      </c>
      <c r="J32" s="1227"/>
      <c r="K32" s="1236"/>
      <c r="W32" s="1157">
        <v>11</v>
      </c>
    </row>
    <row customHeight="1" ht="48.29999999999999">
      <c r="F33" s="1232" t="s">
        <v>323</v>
      </c>
      <c r="G33" s="1239" t="s">
        <v>1453</v>
      </c>
      <c r="H33" s="1238">
        <f>SUM(I33:J33)</f>
        <v>0</v>
      </c>
      <c r="I33" s="1237"/>
      <c r="J33" s="1227"/>
      <c r="K33" s="1236"/>
      <c r="W33" s="1157">
        <v>46</v>
      </c>
    </row>
    <row customHeight="1" ht="11.549999999999999">
      <c r="F34" s="1232" t="s">
        <v>331</v>
      </c>
      <c r="G34" s="1239" t="s">
        <v>1454</v>
      </c>
      <c r="H34" s="1238">
        <f>SUM(I34:J34)</f>
        <v>0</v>
      </c>
      <c r="I34" s="1237"/>
      <c r="J34" s="1227"/>
      <c r="K34" s="1236"/>
      <c r="W34" s="1157">
        <v>11</v>
      </c>
    </row>
    <row customHeight="1" ht="11.549999999999999">
      <c r="F35" s="1232">
        <v>4</v>
      </c>
      <c r="G35" s="692" t="s">
        <v>1455</v>
      </c>
      <c r="H35" s="1238">
        <f>SUM(I35:J35)</f>
        <v>0</v>
      </c>
      <c r="I35" s="1237"/>
      <c r="J35" s="1227"/>
      <c r="K35" s="1236"/>
      <c r="W35" s="1157">
        <v>11</v>
      </c>
    </row>
    <row customHeight="1" ht="11.549999999999999">
      <c r="F36" s="1232"/>
      <c r="G36" s="695" t="s">
        <v>1456</v>
      </c>
      <c r="H36" s="1238">
        <f>SUM(I36:J36)</f>
        <v>0</v>
      </c>
      <c r="I36" s="1238">
        <f>SUM(I15,I28,I32,I35)</f>
        <v>0</v>
      </c>
      <c r="J36" s="1227"/>
      <c r="K36" s="1236"/>
      <c r="W36" s="1157">
        <v>11</v>
      </c>
    </row>
    <row customHeight="1" ht="29.25">
      <c r="F37" s="1233" t="s">
        <v>1457</v>
      </c>
      <c r="G37" s="2424" t="s">
        <v>1458</v>
      </c>
      <c r="H37" s="2424"/>
      <c r="I37" s="2424"/>
      <c r="J37" s="2424"/>
      <c r="K37" s="1236"/>
      <c r="W37" s="1157">
        <v>28</v>
      </c>
    </row>
    <row customHeight="1" ht="24">
      <c r="F38" s="1232" t="s">
        <v>109</v>
      </c>
      <c r="G38" s="692" t="s">
        <v>1459</v>
      </c>
      <c r="H38" s="1238">
        <f>SUM(I38:J38)</f>
        <v>0</v>
      </c>
      <c r="I38" s="1238">
        <f>SUM(I39,I44,I47)</f>
        <v>0</v>
      </c>
      <c r="J38" s="1227"/>
      <c r="K38" s="1236"/>
      <c r="W38" s="1157">
        <v>23</v>
      </c>
    </row>
    <row customHeight="1" ht="11.549999999999999">
      <c r="F39" s="1232" t="s">
        <v>1424</v>
      </c>
      <c r="G39" s="1239" t="s">
        <v>1423</v>
      </c>
      <c r="H39" s="1238">
        <f>SUM(I39:J39)</f>
        <v>0</v>
      </c>
      <c r="I39" s="1238">
        <f>SUM(I40:I43)</f>
        <v>0</v>
      </c>
      <c r="J39" s="1227"/>
      <c r="K39" s="1236"/>
      <c r="W39" s="1157">
        <v>11</v>
      </c>
    </row>
    <row customHeight="1" ht="24">
      <c r="F40" s="1232" t="s">
        <v>1460</v>
      </c>
      <c r="G40" s="1240" t="s">
        <v>1461</v>
      </c>
      <c r="H40" s="1238">
        <f>SUM(I40:J40)</f>
        <v>0</v>
      </c>
      <c r="I40" s="1237"/>
      <c r="J40" s="1227"/>
      <c r="K40" s="1236"/>
      <c r="W40" s="1157">
        <v>23</v>
      </c>
    </row>
    <row customHeight="1" ht="11.549999999999999">
      <c r="F41" s="1232" t="s">
        <v>1462</v>
      </c>
      <c r="G41" s="1240" t="s">
        <v>1463</v>
      </c>
      <c r="H41" s="1238">
        <f>SUM(I41:J41)</f>
        <v>0</v>
      </c>
      <c r="I41" s="1237"/>
      <c r="J41" s="1227"/>
      <c r="K41" s="1236"/>
      <c r="W41" s="1157">
        <v>11</v>
      </c>
    </row>
    <row customHeight="1" ht="11.549999999999999">
      <c r="F42" s="1232" t="s">
        <v>1464</v>
      </c>
      <c r="G42" s="1240" t="s">
        <v>1465</v>
      </c>
      <c r="H42" s="1238">
        <f>SUM(I42:J42)</f>
        <v>0</v>
      </c>
      <c r="I42" s="1237"/>
      <c r="J42" s="1227"/>
      <c r="K42" s="1236"/>
      <c r="W42" s="1157">
        <v>11</v>
      </c>
    </row>
    <row customHeight="1" ht="35.699999999999996">
      <c r="F43" s="1232" t="s">
        <v>1466</v>
      </c>
      <c r="G43" s="1240" t="s">
        <v>1467</v>
      </c>
      <c r="H43" s="1238">
        <f>SUM(I43:J43)</f>
        <v>0</v>
      </c>
      <c r="I43" s="1237"/>
      <c r="J43" s="1227"/>
      <c r="K43" s="1236"/>
      <c r="W43" s="1157">
        <v>34</v>
      </c>
    </row>
    <row customHeight="1" ht="11.549999999999999">
      <c r="F44" s="1232" t="s">
        <v>1426</v>
      </c>
      <c r="G44" s="1239" t="s">
        <v>1452</v>
      </c>
      <c r="H44" s="1238">
        <f>SUM(I44:J44)</f>
        <v>0</v>
      </c>
      <c r="I44" s="1238">
        <f>SUM(I45:I46)</f>
        <v>0</v>
      </c>
      <c r="J44" s="1227"/>
      <c r="K44" s="1236"/>
      <c r="W44" s="1157">
        <v>11</v>
      </c>
    </row>
    <row customHeight="1" ht="48.29999999999999">
      <c r="F45" s="1232" t="s">
        <v>1468</v>
      </c>
      <c r="G45" s="1240" t="s">
        <v>1453</v>
      </c>
      <c r="H45" s="1238">
        <f>SUM(I45:J45)</f>
        <v>0</v>
      </c>
      <c r="I45" s="1237"/>
      <c r="J45" s="1227"/>
      <c r="K45" s="1236"/>
      <c r="W45" s="1157">
        <v>46</v>
      </c>
    </row>
    <row customHeight="1" ht="11.549999999999999">
      <c r="F46" s="1232" t="s">
        <v>1469</v>
      </c>
      <c r="G46" s="1240" t="s">
        <v>1454</v>
      </c>
      <c r="H46" s="1238">
        <f>SUM(I46:J46)</f>
        <v>0</v>
      </c>
      <c r="I46" s="1237"/>
      <c r="J46" s="1227"/>
      <c r="K46" s="1236"/>
      <c r="W46" s="1157">
        <v>11</v>
      </c>
    </row>
    <row customHeight="1" ht="11.549999999999999">
      <c r="F47" s="1232" t="s">
        <v>1428</v>
      </c>
      <c r="G47" s="1239" t="s">
        <v>1470</v>
      </c>
      <c r="H47" s="1238">
        <f>SUM(I47:J47)</f>
        <v>0</v>
      </c>
      <c r="I47" s="1237"/>
      <c r="J47" s="1227"/>
      <c r="K47" s="1236"/>
      <c r="W47" s="1157">
        <v>11</v>
      </c>
    </row>
    <row customHeight="1" ht="24">
      <c r="F48" s="1232" t="s">
        <v>110</v>
      </c>
      <c r="G48" s="692" t="s">
        <v>1471</v>
      </c>
      <c r="H48" s="1238">
        <f>SUM(I48:J48)</f>
        <v>0</v>
      </c>
      <c r="I48" s="1238">
        <f>SUM(I49,I54,I57)</f>
        <v>0</v>
      </c>
      <c r="J48" s="1227"/>
      <c r="K48" s="1236"/>
      <c r="W48" s="1157">
        <v>23</v>
      </c>
    </row>
    <row customHeight="1" ht="11.549999999999999">
      <c r="F49" s="1232" t="s">
        <v>708</v>
      </c>
      <c r="G49" s="1239" t="s">
        <v>1423</v>
      </c>
      <c r="H49" s="1238">
        <f>SUM(I49:J49)</f>
        <v>0</v>
      </c>
      <c r="I49" s="1238">
        <f>SUM(I50:I53)</f>
        <v>0</v>
      </c>
      <c r="J49" s="1227"/>
      <c r="K49" s="1236"/>
      <c r="W49" s="1157">
        <v>11</v>
      </c>
    </row>
    <row customHeight="1" ht="24">
      <c r="F50" s="1232" t="s">
        <v>711</v>
      </c>
      <c r="G50" s="1240" t="s">
        <v>1461</v>
      </c>
      <c r="H50" s="1238">
        <f>SUM(I50:J50)</f>
        <v>0</v>
      </c>
      <c r="I50" s="1237"/>
      <c r="J50" s="1227"/>
      <c r="K50" s="1236"/>
      <c r="W50" s="1157">
        <v>23</v>
      </c>
    </row>
    <row customHeight="1" ht="11.549999999999999">
      <c r="F51" s="1232" t="s">
        <v>714</v>
      </c>
      <c r="G51" s="1240" t="s">
        <v>1463</v>
      </c>
      <c r="H51" s="1238">
        <f>SUM(I51:J51)</f>
        <v>0</v>
      </c>
      <c r="I51" s="1237"/>
      <c r="J51" s="1227"/>
      <c r="K51" s="1236"/>
      <c r="W51" s="1157">
        <v>11</v>
      </c>
    </row>
    <row customHeight="1" ht="11.549999999999999">
      <c r="F52" s="1232" t="s">
        <v>1472</v>
      </c>
      <c r="G52" s="1240" t="s">
        <v>1465</v>
      </c>
      <c r="H52" s="1238">
        <f>SUM(I52:J52)</f>
        <v>0</v>
      </c>
      <c r="I52" s="1237"/>
      <c r="J52" s="1227"/>
      <c r="K52" s="1236"/>
      <c r="W52" s="1157">
        <v>11</v>
      </c>
    </row>
    <row customHeight="1" ht="35.699999999999996">
      <c r="F53" s="1232" t="s">
        <v>1473</v>
      </c>
      <c r="G53" s="1240" t="s">
        <v>1467</v>
      </c>
      <c r="H53" s="1238">
        <f>SUM(I53:J53)</f>
        <v>0</v>
      </c>
      <c r="I53" s="1237"/>
      <c r="J53" s="1227"/>
      <c r="K53" s="1236"/>
      <c r="W53" s="1157">
        <v>34</v>
      </c>
    </row>
    <row customHeight="1" ht="11.549999999999999">
      <c r="F54" s="1232" t="s">
        <v>306</v>
      </c>
      <c r="G54" s="1239" t="s">
        <v>1452</v>
      </c>
      <c r="H54" s="1238">
        <f>SUM(I54:J54)</f>
        <v>0</v>
      </c>
      <c r="I54" s="1238">
        <f>SUM(I55:I56)</f>
        <v>0</v>
      </c>
      <c r="J54" s="1227"/>
      <c r="K54" s="1236"/>
      <c r="W54" s="1157">
        <v>11</v>
      </c>
    </row>
    <row customHeight="1" ht="48.29999999999999">
      <c r="F55" s="1232" t="s">
        <v>718</v>
      </c>
      <c r="G55" s="1240" t="s">
        <v>1453</v>
      </c>
      <c r="H55" s="1238">
        <f>SUM(I55:J55)</f>
        <v>0</v>
      </c>
      <c r="I55" s="1237"/>
      <c r="J55" s="1227"/>
      <c r="K55" s="1236"/>
      <c r="W55" s="1157">
        <v>46</v>
      </c>
    </row>
    <row customHeight="1" ht="11.549999999999999">
      <c r="F56" s="1232" t="s">
        <v>720</v>
      </c>
      <c r="G56" s="1240" t="s">
        <v>1454</v>
      </c>
      <c r="H56" s="1238">
        <f>SUM(I56:J56)</f>
        <v>0</v>
      </c>
      <c r="I56" s="1237"/>
      <c r="J56" s="1227"/>
      <c r="K56" s="1236"/>
      <c r="W56" s="1157">
        <v>11</v>
      </c>
    </row>
    <row customHeight="1" ht="11.549999999999999">
      <c r="F57" s="1232" t="s">
        <v>309</v>
      </c>
      <c r="G57" s="1239" t="s">
        <v>1470</v>
      </c>
      <c r="H57" s="1238">
        <f>SUM(I57:J57)</f>
        <v>0</v>
      </c>
      <c r="I57" s="1237"/>
      <c r="J57" s="1227"/>
      <c r="K57" s="1236"/>
      <c r="W57" s="1157">
        <v>11</v>
      </c>
    </row>
    <row customHeight="1" ht="11.549999999999999">
      <c r="F58" s="1232"/>
      <c r="G58" s="1241" t="s">
        <v>1456</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34A06-0A08-AAEB-2916-814EE8D3829F}"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1474</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1475</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299</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1476</v>
      </c>
      <c r="H11" s="2439" t="s">
        <v>1477</v>
      </c>
      <c r="I11" s="2439" t="s">
        <v>1478</v>
      </c>
      <c r="J11" s="2440"/>
      <c r="K11" s="2440"/>
      <c r="L11" s="2440"/>
      <c r="M11" s="2440"/>
      <c r="N11" s="2440"/>
      <c r="O11" s="2211" t="s">
        <v>1479</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1479</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1479</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1480</v>
      </c>
      <c r="P12" s="2211"/>
      <c r="Q12" s="2211"/>
      <c r="R12" s="2211"/>
      <c r="S12" s="2211" t="s">
        <v>1481</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1482</v>
      </c>
      <c r="BU12" s="2389"/>
      <c r="BV12" s="2389"/>
      <c r="BW12" s="2435"/>
      <c r="BX12" s="2388" t="s">
        <v>1483</v>
      </c>
      <c r="BY12" s="2389"/>
      <c r="BZ12" s="2389"/>
      <c r="CA12" s="2435"/>
      <c r="CB12" s="2388" t="s">
        <v>1484</v>
      </c>
      <c r="CC12" s="2435"/>
      <c r="CD12" s="2388" t="s">
        <v>1485</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1486</v>
      </c>
      <c r="CZ12" s="2389"/>
      <c r="DA12" s="2389"/>
      <c r="DB12" s="2389"/>
      <c r="DC12" s="2389"/>
      <c r="DD12" s="2435"/>
      <c r="DE12" s="2388" t="s">
        <v>1487</v>
      </c>
      <c r="DF12" s="2435"/>
      <c r="DG12" s="2388" t="s">
        <v>1485</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1488</v>
      </c>
      <c r="P13" s="2211"/>
      <c r="Q13" s="2211"/>
      <c r="R13" s="2211"/>
      <c r="S13" s="2338" t="s">
        <v>1489</v>
      </c>
      <c r="T13" s="2390"/>
      <c r="U13" s="2129" t="s">
        <v>1490</v>
      </c>
      <c r="V13" s="2129"/>
      <c r="W13" s="2129"/>
      <c r="X13" s="2129"/>
      <c r="Y13" s="2129" t="s">
        <v>1491</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1492</v>
      </c>
      <c r="BU13" s="2390"/>
      <c r="BV13" s="2338" t="s">
        <v>1493</v>
      </c>
      <c r="BW13" s="2390"/>
      <c r="BX13" s="2338" t="s">
        <v>1494</v>
      </c>
      <c r="BY13" s="2390"/>
      <c r="BZ13" s="2338" t="s">
        <v>1495</v>
      </c>
      <c r="CA13" s="2390"/>
      <c r="CB13" s="2338" t="s">
        <v>1496</v>
      </c>
      <c r="CC13" s="2390"/>
      <c r="CD13" s="2338" t="s">
        <v>1497</v>
      </c>
      <c r="CE13" s="2390"/>
      <c r="CF13" s="2338" t="s">
        <v>1498</v>
      </c>
      <c r="CG13" s="2390"/>
      <c r="CH13" s="2388" t="s">
        <v>1499</v>
      </c>
      <c r="CI13" s="2389"/>
      <c r="CJ13" s="2389"/>
      <c r="CK13" s="2435"/>
      <c r="CL13" s="2438"/>
      <c r="CM13" s="2436"/>
      <c r="CN13" s="2436"/>
      <c r="CO13" s="2436"/>
      <c r="CP13" s="2436"/>
      <c r="CQ13" s="2436"/>
      <c r="CR13" s="2436"/>
      <c r="CS13" s="2436"/>
      <c r="CT13" s="2436"/>
      <c r="CU13" s="2436"/>
      <c r="CV13" s="2436"/>
      <c r="CW13" s="2436"/>
      <c r="CX13" s="2455"/>
      <c r="CY13" s="2338" t="s">
        <v>1500</v>
      </c>
      <c r="CZ13" s="2390"/>
      <c r="DA13" s="2338" t="s">
        <v>1501</v>
      </c>
      <c r="DB13" s="2390"/>
      <c r="DC13" s="2338" t="s">
        <v>1502</v>
      </c>
      <c r="DD13" s="2390"/>
      <c r="DE13" s="2338" t="s">
        <v>1503</v>
      </c>
      <c r="DF13" s="2390"/>
      <c r="DG13" s="2388" t="s">
        <v>1504</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1505</v>
      </c>
      <c r="P14" s="2390"/>
      <c r="Q14" s="2338" t="s">
        <v>1506</v>
      </c>
      <c r="R14" s="2390"/>
      <c r="S14" s="2339"/>
      <c r="T14" s="2215"/>
      <c r="U14" s="2338" t="s">
        <v>835</v>
      </c>
      <c r="V14" s="2390"/>
      <c r="W14" s="2338" t="s">
        <v>838</v>
      </c>
      <c r="X14" s="2390"/>
      <c r="Y14" s="2338" t="s">
        <v>835</v>
      </c>
      <c r="Z14" s="2390"/>
      <c r="AA14" s="2338" t="s">
        <v>845</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1507</v>
      </c>
      <c r="CI14" s="2390"/>
      <c r="CJ14" s="2338" t="s">
        <v>1508</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1509</v>
      </c>
      <c r="DH14" s="2390"/>
      <c r="DI14" s="2338" t="s">
        <v>1510</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825</v>
      </c>
      <c r="P16" s="2435"/>
      <c r="Q16" s="2388" t="s">
        <v>827</v>
      </c>
      <c r="R16" s="2435"/>
      <c r="S16" s="2388" t="s">
        <v>831</v>
      </c>
      <c r="T16" s="2435"/>
      <c r="U16" s="2388" t="s">
        <v>836</v>
      </c>
      <c r="V16" s="2435"/>
      <c r="W16" s="2388" t="s">
        <v>839</v>
      </c>
      <c r="X16" s="2435"/>
      <c r="Y16" s="2388" t="s">
        <v>843</v>
      </c>
      <c r="Z16" s="2435"/>
      <c r="AA16" s="2388" t="s">
        <v>846</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557</v>
      </c>
      <c r="BU16" s="2435"/>
      <c r="BV16" s="2388" t="s">
        <v>557</v>
      </c>
      <c r="BW16" s="2435"/>
      <c r="BX16" s="2388" t="s">
        <v>557</v>
      </c>
      <c r="BY16" s="2435"/>
      <c r="BZ16" s="2388" t="s">
        <v>557</v>
      </c>
      <c r="CA16" s="2435"/>
      <c r="CB16" s="2388" t="s">
        <v>1511</v>
      </c>
      <c r="CC16" s="2435"/>
      <c r="CD16" s="2388" t="s">
        <v>557</v>
      </c>
      <c r="CE16" s="2435"/>
      <c r="CF16" s="2388" t="s">
        <v>1512</v>
      </c>
      <c r="CG16" s="2435"/>
      <c r="CH16" s="2388" t="s">
        <v>1513</v>
      </c>
      <c r="CI16" s="2435"/>
      <c r="CJ16" s="2388" t="s">
        <v>1513</v>
      </c>
      <c r="CK16" s="2435"/>
      <c r="CL16" s="2438"/>
      <c r="CM16" s="2436"/>
      <c r="CN16" s="2436"/>
      <c r="CO16" s="2436"/>
      <c r="CP16" s="2436"/>
      <c r="CQ16" s="2436"/>
      <c r="CR16" s="2436"/>
      <c r="CS16" s="2436"/>
      <c r="CT16" s="2436"/>
      <c r="CU16" s="2436"/>
      <c r="CV16" s="2436"/>
      <c r="CW16" s="2436"/>
      <c r="CX16" s="2455"/>
      <c r="CY16" s="2338" t="s">
        <v>557</v>
      </c>
      <c r="CZ16" s="2390"/>
      <c r="DA16" s="2338" t="s">
        <v>557</v>
      </c>
      <c r="DB16" s="2390"/>
      <c r="DC16" s="2338" t="s">
        <v>557</v>
      </c>
      <c r="DD16" s="2390"/>
      <c r="DE16" s="2388" t="s">
        <v>1511</v>
      </c>
      <c r="DF16" s="2435"/>
      <c r="DG16" s="2388" t="s">
        <v>1514</v>
      </c>
      <c r="DH16" s="2435"/>
      <c r="DI16" s="2388" t="s">
        <v>1514</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1515</v>
      </c>
      <c r="P17" s="1193" t="s">
        <v>1516</v>
      </c>
      <c r="Q17" s="1193" t="s">
        <v>1515</v>
      </c>
      <c r="R17" s="1193" t="s">
        <v>1516</v>
      </c>
      <c r="S17" s="1193" t="s">
        <v>1515</v>
      </c>
      <c r="T17" s="1193" t="s">
        <v>1516</v>
      </c>
      <c r="U17" s="1193" t="s">
        <v>1515</v>
      </c>
      <c r="V17" s="1193" t="s">
        <v>1516</v>
      </c>
      <c r="W17" s="1193" t="s">
        <v>1515</v>
      </c>
      <c r="X17" s="1193" t="s">
        <v>1516</v>
      </c>
      <c r="Y17" s="1193" t="s">
        <v>1515</v>
      </c>
      <c r="Z17" s="1193" t="s">
        <v>1516</v>
      </c>
      <c r="AA17" s="1193" t="s">
        <v>1515</v>
      </c>
      <c r="AB17" s="1193" t="s">
        <v>1516</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1515</v>
      </c>
      <c r="BU17" s="1193" t="s">
        <v>1516</v>
      </c>
      <c r="BV17" s="1193" t="s">
        <v>1515</v>
      </c>
      <c r="BW17" s="1193" t="s">
        <v>1516</v>
      </c>
      <c r="BX17" s="1193" t="s">
        <v>1515</v>
      </c>
      <c r="BY17" s="1193" t="s">
        <v>1516</v>
      </c>
      <c r="BZ17" s="1193" t="s">
        <v>1515</v>
      </c>
      <c r="CA17" s="1193" t="s">
        <v>1516</v>
      </c>
      <c r="CB17" s="1193" t="s">
        <v>1515</v>
      </c>
      <c r="CC17" s="1193" t="s">
        <v>1516</v>
      </c>
      <c r="CD17" s="1193" t="s">
        <v>1515</v>
      </c>
      <c r="CE17" s="1193" t="s">
        <v>1516</v>
      </c>
      <c r="CF17" s="1193" t="s">
        <v>1515</v>
      </c>
      <c r="CG17" s="1193" t="s">
        <v>1516</v>
      </c>
      <c r="CH17" s="1193" t="s">
        <v>1515</v>
      </c>
      <c r="CI17" s="1193" t="s">
        <v>1516</v>
      </c>
      <c r="CJ17" s="1193" t="s">
        <v>1515</v>
      </c>
      <c r="CK17" s="1193" t="s">
        <v>1516</v>
      </c>
      <c r="CL17" s="2438"/>
      <c r="CM17" s="2436"/>
      <c r="CN17" s="2436"/>
      <c r="CO17" s="2436"/>
      <c r="CP17" s="2436"/>
      <c r="CQ17" s="2436"/>
      <c r="CR17" s="2436"/>
      <c r="CS17" s="2436"/>
      <c r="CT17" s="2436"/>
      <c r="CU17" s="2436"/>
      <c r="CV17" s="2436"/>
      <c r="CW17" s="2436"/>
      <c r="CX17" s="2455"/>
      <c r="CY17" s="1193" t="s">
        <v>1515</v>
      </c>
      <c r="CZ17" s="1193" t="s">
        <v>1516</v>
      </c>
      <c r="DA17" s="1193" t="s">
        <v>1515</v>
      </c>
      <c r="DB17" s="1193" t="s">
        <v>1516</v>
      </c>
      <c r="DC17" s="1193" t="s">
        <v>1515</v>
      </c>
      <c r="DD17" s="1193" t="s">
        <v>1516</v>
      </c>
      <c r="DE17" s="1193" t="s">
        <v>1515</v>
      </c>
      <c r="DF17" s="1193" t="s">
        <v>1516</v>
      </c>
      <c r="DG17" s="1193" t="s">
        <v>1515</v>
      </c>
      <c r="DH17" s="1193" t="s">
        <v>1516</v>
      </c>
      <c r="DI17" s="1193" t="s">
        <v>1515</v>
      </c>
      <c r="DJ17" s="1193" t="s">
        <v>1516</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375</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78C7FE-8D35-D9E8-DCE8-F49B5C658478}"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688</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117</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300</v>
      </c>
      <c r="S9" s="507">
        <v>15</v>
      </c>
    </row>
    <row s="1637" customFormat="1" customHeight="1" ht="15.75">
      <c r="A10" s="761"/>
      <c r="C10" s="178"/>
      <c r="D10" s="713"/>
      <c r="E10" s="2369" t="s">
        <v>563</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564</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299</v>
      </c>
      <c r="E12" s="2372"/>
      <c r="F12" s="2372"/>
      <c r="G12" s="889"/>
      <c r="H12" s="889"/>
      <c r="I12" s="2129"/>
      <c r="R12" s="677"/>
      <c r="S12" s="760">
        <v>15</v>
      </c>
    </row>
    <row customHeight="1" ht="35.699999999999996">
      <c r="C13" s="178"/>
      <c r="D13" s="763" t="s">
        <v>88</v>
      </c>
      <c r="E13" s="762" t="s">
        <v>301</v>
      </c>
      <c r="F13" s="762" t="s">
        <v>565</v>
      </c>
      <c r="G13" s="810" t="s">
        <v>302</v>
      </c>
      <c r="H13" s="756" t="s">
        <v>302</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1517</v>
      </c>
      <c r="G15" s="687"/>
      <c r="H15" s="687">
        <v>0</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1517</v>
      </c>
      <c r="G16" s="687"/>
      <c r="H16" s="687">
        <v>0</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1517</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305</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298.7</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1518</v>
      </c>
      <c r="E20" s="690"/>
      <c r="F20" s="511"/>
      <c r="G20" s="511"/>
      <c r="H20" s="511"/>
      <c r="I20" s="1765"/>
      <c r="S20" s="507">
        <v>0</v>
      </c>
    </row>
    <row customHeight="1" ht="29.25">
      <c r="C21" s="453"/>
      <c r="D21" s="541" t="s">
        <v>312</v>
      </c>
      <c r="E21" s="672" t="s">
        <v>1519</v>
      </c>
      <c r="F21" s="1763" t="str">
        <f>IF(TEMPLATE_SPHERE="HEAT","Гкал/час","тыс. куб. м/сутки")</f>
        <v>Гкал/час</v>
      </c>
      <c r="G21" s="682"/>
      <c r="H21" s="682">
        <v>298.7</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1520</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5E988-50DE-4CA8-FD38-35F6648BB68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299</v>
      </c>
      <c r="E9" s="2211"/>
      <c r="F9" s="2211"/>
      <c r="G9" s="2391" t="s">
        <v>300</v>
      </c>
      <c r="Q9" s="85">
        <v>14</v>
      </c>
    </row>
    <row customHeight="1" ht="24">
      <c r="C10" s="98"/>
      <c r="D10" s="107" t="s">
        <v>88</v>
      </c>
      <c r="E10" s="110" t="s">
        <v>301</v>
      </c>
      <c r="F10" s="110" t="s">
        <v>389</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305</v>
      </c>
      <c r="G12" s="153"/>
      <c r="Q12" s="85">
        <v>62</v>
      </c>
    </row>
    <row customHeight="1" ht="24">
      <c r="A13" s="194"/>
      <c r="C13" s="98"/>
      <c r="D13" s="149" t="s">
        <v>1424</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305</v>
      </c>
      <c r="G13" s="153"/>
      <c r="Q13" s="85">
        <v>23</v>
      </c>
    </row>
    <row customHeight="1" ht="14.699999999999998">
      <c r="A14" s="194"/>
      <c r="C14" s="98"/>
      <c r="D14" s="149" t="s">
        <v>1460</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1521</v>
      </c>
      <c r="F15" s="203"/>
      <c r="G15" s="2173"/>
      <c r="Q15" s="85">
        <v>15</v>
      </c>
    </row>
    <row customHeight="1" ht="14.699999999999998">
      <c r="A16" s="194"/>
      <c r="C16" s="98"/>
      <c r="D16" s="149" t="s">
        <v>1426</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305</v>
      </c>
      <c r="G16" s="339"/>
      <c r="Q16" s="85">
        <v>14</v>
      </c>
    </row>
    <row customHeight="1" ht="14.699999999999998">
      <c r="A17" s="194"/>
      <c r="C17" s="98"/>
      <c r="D17" s="149" t="s">
        <v>1468</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1522</v>
      </c>
      <c r="F18" s="340"/>
      <c r="G18" s="2173"/>
      <c r="I18" s="352"/>
      <c r="J18" s="352"/>
      <c r="Q18" s="344">
        <v>21</v>
      </c>
    </row>
    <row s="1637" customFormat="1" customHeight="1" ht="256.5" hidden="1">
      <c r="A19" s="345"/>
      <c r="B19" s="419"/>
      <c r="C19" s="378"/>
      <c r="D19" s="886" t="s">
        <v>1428</v>
      </c>
      <c r="E19" s="885" t="s">
        <v>1523</v>
      </c>
      <c r="F19" s="387"/>
      <c r="G19" s="339" t="s">
        <v>1524</v>
      </c>
      <c r="I19" s="502"/>
      <c r="J19" s="502"/>
      <c r="Q19" s="760">
        <v>0</v>
      </c>
    </row>
    <row s="1637" customFormat="1" customHeight="1" ht="14.699999999999998">
      <c r="A20" s="345"/>
      <c r="B20" s="148"/>
      <c r="C20" s="309"/>
      <c r="D20" s="887">
        <v>2</v>
      </c>
      <c r="E20" s="332" t="s">
        <v>1525</v>
      </c>
      <c r="F20" s="200" t="s">
        <v>305</v>
      </c>
      <c r="G20" s="339"/>
      <c r="I20" s="352"/>
      <c r="J20" s="352"/>
      <c r="Q20" s="344">
        <v>14</v>
      </c>
    </row>
    <row s="1637" customFormat="1" customHeight="1" ht="18.75" hidden="1">
      <c r="A21" s="345"/>
      <c r="B21" s="148"/>
      <c r="C21" s="309"/>
      <c r="D21" s="335" t="s">
        <v>635</v>
      </c>
      <c r="E21" s="334"/>
      <c r="F21" s="333"/>
      <c r="G21" s="343"/>
      <c r="H21" s="336"/>
      <c r="I21" s="352"/>
      <c r="J21" s="352"/>
      <c r="Q21" s="344">
        <v>0</v>
      </c>
    </row>
    <row customHeight="1" ht="15.75">
      <c r="A22" s="194"/>
      <c r="C22" s="98"/>
      <c r="D22" s="111"/>
      <c r="E22" s="205" t="s">
        <v>321</v>
      </c>
      <c r="F22" s="340"/>
      <c r="G22" s="341"/>
      <c r="Q22" s="85">
        <v>15</v>
      </c>
    </row>
    <row s="1637" customFormat="1" customHeight="1" ht="22.5" hidden="1">
      <c r="A23" s="345"/>
      <c r="B23" s="1162"/>
      <c r="C23" s="378"/>
      <c r="D23" s="1675" t="s">
        <v>110</v>
      </c>
      <c r="E23" s="199" t="s">
        <v>1526</v>
      </c>
      <c r="F23" s="1672" t="s">
        <v>305</v>
      </c>
      <c r="G23" s="347"/>
      <c r="I23" s="1626"/>
      <c r="J23" s="1626"/>
      <c r="Q23" s="1633">
        <v>0</v>
      </c>
    </row>
    <row s="1637" customFormat="1" customHeight="1" ht="14.25" hidden="1">
      <c r="A24" s="345"/>
      <c r="B24" s="1162"/>
      <c r="C24" s="378"/>
      <c r="D24" s="1675" t="s">
        <v>708</v>
      </c>
      <c r="E24" s="1674" t="s">
        <v>1527</v>
      </c>
      <c r="F24" s="1672" t="s">
        <v>305</v>
      </c>
      <c r="G24" s="339"/>
      <c r="I24" s="1626"/>
      <c r="J24" s="1626"/>
      <c r="Q24" s="1633">
        <v>0</v>
      </c>
    </row>
    <row s="1637" customFormat="1" customHeight="1" ht="14.25" hidden="1">
      <c r="A25" s="345"/>
      <c r="B25" s="1162"/>
      <c r="C25" s="378"/>
      <c r="D25" s="1675" t="s">
        <v>711</v>
      </c>
      <c r="E25" s="197"/>
      <c r="F25" s="387"/>
      <c r="G25" s="2171" t="s">
        <v>1528</v>
      </c>
      <c r="I25" s="1626"/>
      <c r="J25" s="1626"/>
      <c r="Q25" s="1633">
        <v>0</v>
      </c>
    </row>
    <row s="1637" customFormat="1" customHeight="1" ht="22.5" hidden="1">
      <c r="A26" s="345"/>
      <c r="B26" s="1162"/>
      <c r="C26" s="378"/>
      <c r="D26" s="349"/>
      <c r="E26" s="351" t="s">
        <v>1529</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02B0D7-FD24-6A2A-95AC-EF3B42E6AE37}"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688</v>
      </c>
      <c r="D2" s="1675"/>
      <c r="E2" s="201"/>
      <c r="F2" s="1672"/>
      <c r="G2" s="1672" t="s">
        <v>305</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688</v>
      </c>
      <c r="D4" s="1675"/>
      <c r="E4" s="207" t="s">
        <v>1530</v>
      </c>
      <c r="F4" s="1672"/>
      <c r="G4" s="259"/>
      <c r="H4" s="1672" t="s">
        <v>305</v>
      </c>
      <c r="K4" s="1626"/>
      <c r="L4" s="1626"/>
      <c r="M4" s="1633">
        <v>0</v>
      </c>
    </row>
    <row s="1637" customFormat="1" customHeight="1" ht="14.25" hidden="1">
      <c r="A5" s="1364"/>
      <c r="B5" s="1162"/>
      <c r="C5" s="346"/>
      <c r="K5" s="1626"/>
      <c r="L5" s="1626"/>
      <c r="M5" s="1633">
        <v>0</v>
      </c>
    </row>
    <row s="1637" customFormat="1" customHeight="1" ht="18.75" hidden="1">
      <c r="A6" s="1685"/>
      <c r="B6" s="1162"/>
      <c r="C6" s="1732" t="s">
        <v>688</v>
      </c>
      <c r="D6" s="1675"/>
      <c r="E6" s="208" t="s">
        <v>1531</v>
      </c>
      <c r="F6" s="1672"/>
      <c r="G6" s="259"/>
      <c r="H6" s="1672" t="s">
        <v>305</v>
      </c>
      <c r="K6" s="1626"/>
      <c r="L6" s="1626"/>
      <c r="M6" s="1633">
        <v>0</v>
      </c>
    </row>
    <row s="1637" customFormat="1" customHeight="1" ht="14.25" hidden="1">
      <c r="A7" s="1364"/>
      <c r="B7" s="1162"/>
      <c r="C7" s="346"/>
      <c r="K7" s="1626"/>
      <c r="L7" s="1626"/>
      <c r="M7" s="1633">
        <v>0</v>
      </c>
    </row>
    <row s="1637" customFormat="1" customHeight="1" ht="18.75" hidden="1">
      <c r="A8" s="1685"/>
      <c r="B8" s="1162"/>
      <c r="C8" s="1732" t="s">
        <v>688</v>
      </c>
      <c r="D8" s="1675"/>
      <c r="E8" s="208" t="s">
        <v>1532</v>
      </c>
      <c r="F8" s="1672"/>
      <c r="G8" s="259"/>
      <c r="H8" s="1672" t="s">
        <v>305</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688</v>
      </c>
      <c r="D10" s="1675"/>
      <c r="E10" s="208" t="s">
        <v>1533</v>
      </c>
      <c r="F10" s="1672"/>
      <c r="G10" s="1676"/>
      <c r="H10" s="1672" t="s">
        <v>305</v>
      </c>
      <c r="K10" s="1626"/>
      <c r="L10" s="1626" t="s">
        <v>1534</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299</v>
      </c>
      <c r="E18" s="2211"/>
      <c r="F18" s="2211"/>
      <c r="G18" s="2211"/>
      <c r="H18" s="2211"/>
      <c r="I18" s="2391" t="s">
        <v>300</v>
      </c>
      <c r="M18" s="85">
        <v>21</v>
      </c>
    </row>
    <row customHeight="1" ht="22.049999999999997">
      <c r="C19" s="98"/>
      <c r="D19" s="107" t="s">
        <v>88</v>
      </c>
      <c r="E19" s="110" t="s">
        <v>301</v>
      </c>
      <c r="F19" s="110"/>
      <c r="G19" s="110" t="s">
        <v>302</v>
      </c>
      <c r="H19" s="110" t="s">
        <v>389</v>
      </c>
      <c r="I19" s="2391"/>
      <c r="M19" s="85">
        <v>21</v>
      </c>
    </row>
    <row customHeight="1" ht="12" hidden="1">
      <c r="C20" s="98"/>
      <c r="D20" s="89"/>
      <c r="E20" s="89"/>
      <c r="F20" s="89"/>
      <c r="G20" s="89"/>
      <c r="H20" s="89"/>
      <c r="I20" s="89"/>
      <c r="M20" s="85">
        <v>0</v>
      </c>
    </row>
    <row customHeight="1" ht="14.699999999999998">
      <c r="A21" s="1685"/>
      <c r="C21" s="98"/>
      <c r="D21" s="149">
        <v>1</v>
      </c>
      <c r="E21" s="2463" t="s">
        <v>1535</v>
      </c>
      <c r="F21" s="2463"/>
      <c r="G21" s="2463"/>
      <c r="H21" s="2463"/>
      <c r="I21" s="210"/>
      <c r="M21" s="85">
        <v>14</v>
      </c>
    </row>
    <row customHeight="1" ht="21">
      <c r="A22" s="1685"/>
      <c r="C22" s="98"/>
      <c r="D22" s="149" t="s">
        <v>1424</v>
      </c>
      <c r="E22" s="196" t="s">
        <v>1536</v>
      </c>
      <c r="F22" s="200"/>
      <c r="G22" s="1739"/>
      <c r="H22" s="200" t="s">
        <v>305</v>
      </c>
      <c r="I22" s="153" t="s">
        <v>1537</v>
      </c>
      <c r="M22" s="85">
        <v>20</v>
      </c>
    </row>
    <row customHeight="1" ht="60">
      <c r="A23" s="1685"/>
      <c r="C23" s="98"/>
      <c r="D23" s="149" t="s">
        <v>1426</v>
      </c>
      <c r="E23" s="196" t="s">
        <v>1538</v>
      </c>
      <c r="F23" s="200"/>
      <c r="G23" s="259"/>
      <c r="H23" s="215"/>
      <c r="I23" s="260" t="s">
        <v>1539</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305</v>
      </c>
      <c r="H24" s="215"/>
      <c r="I24" s="261" t="s">
        <v>630</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323</v>
      </c>
      <c r="E26" s="201"/>
      <c r="F26" s="200"/>
      <c r="G26" s="200" t="s">
        <v>305</v>
      </c>
      <c r="H26" s="215"/>
      <c r="I26" s="2171" t="s">
        <v>1540</v>
      </c>
      <c r="M26" s="85">
        <v>14</v>
      </c>
    </row>
    <row customHeight="1" ht="15.75">
      <c r="A27" s="1685" t="s">
        <v>109</v>
      </c>
      <c r="C27" s="98"/>
      <c r="D27" s="111"/>
      <c r="E27" s="205" t="s">
        <v>321</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753</v>
      </c>
      <c r="E29" s="207" t="s">
        <v>1530</v>
      </c>
      <c r="F29" s="200"/>
      <c r="G29" s="259"/>
      <c r="H29" s="200" t="s">
        <v>305</v>
      </c>
      <c r="I29" s="2171" t="s">
        <v>1541</v>
      </c>
      <c r="M29" s="85">
        <v>20</v>
      </c>
    </row>
    <row customHeight="1" ht="15.75">
      <c r="A30" s="1685" t="s">
        <v>110</v>
      </c>
      <c r="C30" s="98"/>
      <c r="D30" s="111"/>
      <c r="E30" s="205" t="s">
        <v>321</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312</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1542</v>
      </c>
      <c r="E33" s="208" t="s">
        <v>1531</v>
      </c>
      <c r="F33" s="200"/>
      <c r="G33" s="259"/>
      <c r="H33" s="200" t="s">
        <v>305</v>
      </c>
      <c r="I33" s="2171" t="s">
        <v>1543</v>
      </c>
      <c r="M33" s="85">
        <v>14</v>
      </c>
    </row>
    <row customHeight="1" ht="15.75">
      <c r="A34" s="1685" t="s">
        <v>90</v>
      </c>
      <c r="C34" s="98"/>
      <c r="D34" s="111"/>
      <c r="E34" s="206" t="s">
        <v>321</v>
      </c>
      <c r="F34" s="202"/>
      <c r="G34" s="202"/>
      <c r="H34" s="203"/>
      <c r="I34" s="2173"/>
      <c r="M34" s="85">
        <v>15</v>
      </c>
    </row>
    <row customHeight="1" ht="25.2">
      <c r="A35" s="1685"/>
      <c r="C35" s="98"/>
      <c r="D35" s="149" t="s">
        <v>881</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1544</v>
      </c>
      <c r="E36" s="208" t="s">
        <v>1532</v>
      </c>
      <c r="F36" s="200"/>
      <c r="G36" s="259"/>
      <c r="H36" s="200" t="s">
        <v>305</v>
      </c>
      <c r="I36" s="2145" t="s">
        <v>1545</v>
      </c>
      <c r="M36" s="85">
        <v>14</v>
      </c>
    </row>
    <row customHeight="1" ht="15.75">
      <c r="A37" s="1685" t="s">
        <v>91</v>
      </c>
      <c r="C37" s="98"/>
      <c r="D37" s="111"/>
      <c r="E37" s="206" t="s">
        <v>321</v>
      </c>
      <c r="F37" s="202"/>
      <c r="G37" s="202"/>
      <c r="H37" s="203"/>
      <c r="I37" s="2145"/>
      <c r="M37" s="85">
        <v>15</v>
      </c>
    </row>
    <row customHeight="1" ht="27.299999999999997">
      <c r="A38" s="1685"/>
      <c r="C38" s="98"/>
      <c r="D38" s="149" t="s">
        <v>882</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883</v>
      </c>
      <c r="E39" s="208" t="s">
        <v>1533</v>
      </c>
      <c r="F39" s="200"/>
      <c r="G39" s="209"/>
      <c r="H39" s="200" t="s">
        <v>305</v>
      </c>
      <c r="I39" s="2171" t="s">
        <v>1546</v>
      </c>
      <c r="L39" s="157" t="s">
        <v>1534</v>
      </c>
      <c r="M39" s="85">
        <v>14</v>
      </c>
    </row>
    <row customHeight="1" ht="15.75">
      <c r="A40" s="1685" t="s">
        <v>111</v>
      </c>
      <c r="C40" s="98"/>
      <c r="D40" s="111"/>
      <c r="E40" s="206" t="s">
        <v>321</v>
      </c>
      <c r="F40" s="202"/>
      <c r="G40" s="202"/>
      <c r="H40" s="203"/>
      <c r="I40" s="2173"/>
      <c r="M40" s="85">
        <v>15</v>
      </c>
    </row>
    <row s="1825" customFormat="1" customHeight="1" ht="3">
      <c r="A41" s="1685"/>
      <c r="K41" s="198"/>
      <c r="L41" s="198"/>
      <c r="M41" s="142">
        <v>3</v>
      </c>
    </row>
    <row customHeight="1" ht="26.25">
      <c r="D42" s="1683" t="s">
        <v>803</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D7CB68-F2FE-1A84-CEC8-65B7EAD186D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156</v>
      </c>
      <c r="B2" s="1782" t="s">
        <v>157</v>
      </c>
      <c r="C2" s="371"/>
      <c r="D2" s="346"/>
      <c r="E2" s="1033"/>
      <c r="F2" s="1033"/>
      <c r="G2" s="2429" t="str">
        <f>INDEX(PT_DIFFERENTIATION_NTAR,MATCH(B2,PT_DIFFERENTIATION_NTAR_ID,0))</f>
        <v/>
      </c>
      <c r="H2" s="1866"/>
      <c r="I2" s="1741"/>
      <c r="J2" s="1775"/>
      <c r="K2" s="1867"/>
      <c r="L2" s="1866" t="s">
        <v>305</v>
      </c>
      <c r="M2" s="1877"/>
      <c r="N2" s="336"/>
      <c r="O2" s="1626"/>
      <c r="P2" s="1626"/>
      <c r="AH2" s="1633">
        <v>0</v>
      </c>
    </row>
    <row s="1637" customFormat="1" customHeight="1" ht="18.75" hidden="1">
      <c r="A3" s="1782"/>
      <c r="B3" s="1782"/>
      <c r="C3" s="371" t="s">
        <v>1547</v>
      </c>
      <c r="D3" s="346"/>
      <c r="E3" s="1033"/>
      <c r="F3" s="1033"/>
      <c r="G3" s="2429"/>
      <c r="H3" s="1502"/>
      <c r="I3" s="653" t="s">
        <v>1548</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156</v>
      </c>
      <c r="B5" s="1782" t="s">
        <v>157</v>
      </c>
      <c r="C5" s="371"/>
      <c r="D5" s="346"/>
      <c r="E5" s="1033"/>
      <c r="F5" s="1033"/>
      <c r="G5" s="2429" t="str">
        <f>INDEX(PT_DIFFERENTIATION_NTAR,MATCH(B5,PT_DIFFERENTIATION_NTAR_ID,0))</f>
        <v/>
      </c>
      <c r="H5" s="1866"/>
      <c r="I5" s="1741"/>
      <c r="J5" s="1775"/>
      <c r="K5" s="1780"/>
      <c r="L5" s="1866" t="s">
        <v>305</v>
      </c>
      <c r="M5" s="1877"/>
      <c r="N5" s="336"/>
      <c r="O5" s="1626"/>
      <c r="P5" s="1626"/>
      <c r="AH5" s="1633">
        <v>0</v>
      </c>
    </row>
    <row s="1637" customFormat="1" customHeight="1" ht="18.75" hidden="1">
      <c r="A6" s="1782"/>
      <c r="B6" s="1782"/>
      <c r="C6" s="371" t="s">
        <v>1549</v>
      </c>
      <c r="D6" s="346"/>
      <c r="E6" s="1033"/>
      <c r="F6" s="1033"/>
      <c r="G6" s="2429"/>
      <c r="H6" s="1502"/>
      <c r="I6" s="653" t="s">
        <v>1548</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305</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305</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299</v>
      </c>
      <c r="F19" s="2211"/>
      <c r="G19" s="2211"/>
      <c r="H19" s="2211"/>
      <c r="I19" s="2211"/>
      <c r="J19" s="2211"/>
      <c r="K19" s="2211"/>
      <c r="L19" s="2211"/>
      <c r="M19" s="2391" t="s">
        <v>300</v>
      </c>
      <c r="AH19" s="376">
        <v>21</v>
      </c>
    </row>
    <row customHeight="1" ht="22.049999999999997">
      <c r="D20" s="378"/>
      <c r="E20" s="2279" t="s">
        <v>88</v>
      </c>
      <c r="F20" s="2226" t="s">
        <v>123</v>
      </c>
      <c r="G20" s="2226" t="s">
        <v>124</v>
      </c>
      <c r="H20" s="2388" t="s">
        <v>1550</v>
      </c>
      <c r="I20" s="2389"/>
      <c r="J20" s="2435"/>
      <c r="K20" s="2226" t="s">
        <v>302</v>
      </c>
      <c r="L20" s="2226" t="s">
        <v>389</v>
      </c>
      <c r="M20" s="2391"/>
      <c r="AH20" s="376">
        <v>21</v>
      </c>
    </row>
    <row customHeight="1" ht="22.049999999999997">
      <c r="D21" s="378"/>
      <c r="E21" s="2281"/>
      <c r="F21" s="2227"/>
      <c r="G21" s="2227"/>
      <c r="H21" s="2220" t="s">
        <v>1551</v>
      </c>
      <c r="I21" s="2222"/>
      <c r="J21" s="110" t="s">
        <v>1552</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305</v>
      </c>
      <c r="L23" s="2463"/>
      <c r="M23" s="1771"/>
      <c r="N23" s="336"/>
      <c r="AH23" s="376">
        <v>19</v>
      </c>
    </row>
    <row customHeight="1" ht="60.75" hidden="1">
      <c r="A24" s="1782" t="s">
        <v>156</v>
      </c>
      <c r="B24" s="1782" t="s">
        <v>157</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305</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1547</v>
      </c>
      <c r="D25" s="2468"/>
      <c r="E25" s="2206"/>
      <c r="F25" s="2472"/>
      <c r="G25" s="2429"/>
      <c r="H25" s="1502"/>
      <c r="I25" s="653" t="s">
        <v>1548</v>
      </c>
      <c r="J25" s="573"/>
      <c r="K25" s="1502"/>
      <c r="L25" s="216"/>
      <c r="M25" s="2172"/>
      <c r="N25" s="336"/>
      <c r="O25" s="1626"/>
      <c r="P25" s="1626"/>
      <c r="AH25" s="1633">
        <v>0</v>
      </c>
    </row>
    <row customHeight="1" ht="0.75" hidden="1">
      <c r="A26" s="1782"/>
      <c r="B26" s="1782"/>
      <c r="C26" s="371" t="s">
        <v>1553</v>
      </c>
      <c r="D26" s="2468"/>
      <c r="E26" s="2206"/>
      <c r="F26" s="2385"/>
      <c r="G26" s="402"/>
      <c r="H26" s="1502"/>
      <c r="I26" s="397"/>
      <c r="J26" s="351"/>
      <c r="K26" s="1502"/>
      <c r="L26" s="203"/>
      <c r="M26" s="2172"/>
      <c r="N26" s="336"/>
      <c r="AH26" s="376">
        <v>0</v>
      </c>
    </row>
    <row s="1637" customFormat="1" customHeight="1" ht="45" hidden="1">
      <c r="A27" s="1782" t="s">
        <v>161</v>
      </c>
      <c r="B27" s="1782" t="s">
        <v>162</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305</v>
      </c>
      <c r="M27" s="2172"/>
      <c r="N27" s="336"/>
      <c r="O27" s="1626"/>
      <c r="P27" s="1626"/>
      <c r="AH27" s="1633">
        <v>0</v>
      </c>
    </row>
    <row s="1637" customFormat="1" customHeight="1" ht="18.75" hidden="1">
      <c r="A28" s="1782"/>
      <c r="B28" s="1782"/>
      <c r="C28" s="371" t="s">
        <v>1547</v>
      </c>
      <c r="D28" s="2464"/>
      <c r="E28" s="2465"/>
      <c r="F28" s="2466"/>
      <c r="G28" s="2429"/>
      <c r="H28" s="1502"/>
      <c r="I28" s="653" t="s">
        <v>1548</v>
      </c>
      <c r="J28" s="573"/>
      <c r="K28" s="1502"/>
      <c r="L28" s="216"/>
      <c r="M28" s="2172"/>
      <c r="N28" s="336"/>
      <c r="O28" s="1626"/>
      <c r="P28" s="1626"/>
      <c r="AH28" s="1633">
        <v>0</v>
      </c>
    </row>
    <row s="1637" customFormat="1" customHeight="1" ht="0.75" hidden="1">
      <c r="A29" s="1782"/>
      <c r="B29" s="1782"/>
      <c r="C29" s="371" t="s">
        <v>1553</v>
      </c>
      <c r="D29" s="2464"/>
      <c r="E29" s="2206"/>
      <c r="F29" s="2385"/>
      <c r="G29" s="402"/>
      <c r="H29" s="1502"/>
      <c r="I29" s="653"/>
      <c r="J29" s="573"/>
      <c r="K29" s="1502"/>
      <c r="L29" s="216"/>
      <c r="M29" s="2172"/>
      <c r="N29" s="336"/>
      <c r="O29" s="1626"/>
      <c r="P29" s="1626"/>
      <c r="AH29" s="1633">
        <v>0</v>
      </c>
    </row>
    <row s="1637" customFormat="1" customHeight="1" ht="45" hidden="1">
      <c r="A30" s="1782" t="s">
        <v>168</v>
      </c>
      <c r="B30" s="1782" t="s">
        <v>169</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305</v>
      </c>
      <c r="M30" s="2172"/>
      <c r="N30" s="336"/>
      <c r="O30" s="1626"/>
      <c r="P30" s="1626"/>
      <c r="AH30" s="1633">
        <v>0</v>
      </c>
    </row>
    <row s="1637" customFormat="1" customHeight="1" ht="18.75" hidden="1">
      <c r="A31" s="1782"/>
      <c r="B31" s="1782"/>
      <c r="C31" s="371" t="s">
        <v>1547</v>
      </c>
      <c r="D31" s="2464"/>
      <c r="E31" s="2206"/>
      <c r="F31" s="2385"/>
      <c r="G31" s="2429"/>
      <c r="H31" s="1502"/>
      <c r="I31" s="653" t="s">
        <v>1548</v>
      </c>
      <c r="J31" s="573"/>
      <c r="K31" s="1502"/>
      <c r="L31" s="216"/>
      <c r="M31" s="2172"/>
      <c r="N31" s="336"/>
      <c r="O31" s="1626"/>
      <c r="P31" s="1626"/>
      <c r="AH31" s="1633">
        <v>0</v>
      </c>
    </row>
    <row s="1637" customFormat="1" customHeight="1" ht="0.75" hidden="1">
      <c r="A32" s="1782"/>
      <c r="B32" s="1782"/>
      <c r="C32" s="371" t="s">
        <v>1553</v>
      </c>
      <c r="D32" s="2464"/>
      <c r="E32" s="2206"/>
      <c r="F32" s="2385"/>
      <c r="G32" s="402"/>
      <c r="H32" s="1502"/>
      <c r="I32" s="653"/>
      <c r="J32" s="573"/>
      <c r="K32" s="1502"/>
      <c r="L32" s="216"/>
      <c r="M32" s="2172"/>
      <c r="N32" s="336"/>
      <c r="O32" s="1626"/>
      <c r="P32" s="1626"/>
      <c r="AH32" s="1633">
        <v>0</v>
      </c>
    </row>
    <row s="1637" customFormat="1" customHeight="1" ht="45" hidden="1">
      <c r="A33" s="1782" t="s">
        <v>174</v>
      </c>
      <c r="B33" s="1782" t="s">
        <v>175</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305</v>
      </c>
      <c r="M33" s="2172"/>
      <c r="N33" s="336"/>
      <c r="O33" s="1626"/>
      <c r="P33" s="1626"/>
      <c r="AH33" s="1633">
        <v>0</v>
      </c>
    </row>
    <row s="1637" customFormat="1" customHeight="1" ht="18.75" hidden="1">
      <c r="A34" s="1782"/>
      <c r="B34" s="1782"/>
      <c r="C34" s="371" t="s">
        <v>1547</v>
      </c>
      <c r="D34" s="2464"/>
      <c r="E34" s="2206"/>
      <c r="F34" s="2385"/>
      <c r="G34" s="2429"/>
      <c r="H34" s="1502"/>
      <c r="I34" s="653" t="s">
        <v>1548</v>
      </c>
      <c r="J34" s="573"/>
      <c r="K34" s="1502"/>
      <c r="L34" s="216"/>
      <c r="M34" s="2172"/>
      <c r="N34" s="336"/>
      <c r="O34" s="1626"/>
      <c r="P34" s="1626"/>
      <c r="AH34" s="1633">
        <v>0</v>
      </c>
    </row>
    <row s="1637" customFormat="1" customHeight="1" ht="0.75" hidden="1">
      <c r="A35" s="1782"/>
      <c r="B35" s="1782"/>
      <c r="C35" s="371" t="s">
        <v>1553</v>
      </c>
      <c r="D35" s="2464"/>
      <c r="E35" s="2206"/>
      <c r="F35" s="2385"/>
      <c r="G35" s="402"/>
      <c r="H35" s="1502"/>
      <c r="I35" s="653"/>
      <c r="J35" s="573"/>
      <c r="K35" s="1502"/>
      <c r="L35" s="216"/>
      <c r="M35" s="2172"/>
      <c r="N35" s="336"/>
      <c r="O35" s="1626"/>
      <c r="P35" s="1626"/>
      <c r="AH35" s="1633">
        <v>0</v>
      </c>
    </row>
    <row s="1637" customFormat="1" customHeight="1" ht="18.75" hidden="1">
      <c r="A36" s="1782" t="s">
        <v>180</v>
      </c>
      <c r="B36" s="1782" t="s">
        <v>181</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305</v>
      </c>
      <c r="M36" s="2172"/>
      <c r="N36" s="336"/>
      <c r="O36" s="1626"/>
      <c r="P36" s="1626"/>
      <c r="AH36" s="1633">
        <v>0</v>
      </c>
    </row>
    <row s="1637" customFormat="1" customHeight="1" ht="18.75" hidden="1">
      <c r="A37" s="1782"/>
      <c r="B37" s="1782"/>
      <c r="C37" s="371" t="s">
        <v>1547</v>
      </c>
      <c r="D37" s="2464"/>
      <c r="E37" s="2206"/>
      <c r="F37" s="2385"/>
      <c r="G37" s="2429"/>
      <c r="H37" s="1502"/>
      <c r="I37" s="653" t="s">
        <v>1548</v>
      </c>
      <c r="J37" s="573"/>
      <c r="K37" s="1502"/>
      <c r="L37" s="216"/>
      <c r="M37" s="2172"/>
      <c r="N37" s="336"/>
      <c r="O37" s="1626"/>
      <c r="P37" s="1626"/>
      <c r="AH37" s="1633">
        <v>0</v>
      </c>
    </row>
    <row s="1637" customFormat="1" customHeight="1" ht="0.75" hidden="1">
      <c r="A38" s="1782"/>
      <c r="B38" s="1782"/>
      <c r="C38" s="371" t="s">
        <v>1553</v>
      </c>
      <c r="D38" s="2464"/>
      <c r="E38" s="2206"/>
      <c r="F38" s="2385"/>
      <c r="G38" s="402"/>
      <c r="H38" s="1502"/>
      <c r="I38" s="653"/>
      <c r="J38" s="573"/>
      <c r="K38" s="1502"/>
      <c r="L38" s="216"/>
      <c r="M38" s="2172"/>
      <c r="N38" s="336"/>
      <c r="O38" s="1626"/>
      <c r="P38" s="1626"/>
      <c r="AH38" s="1633">
        <v>0</v>
      </c>
    </row>
    <row s="1637" customFormat="1" customHeight="1" ht="18.75" hidden="1">
      <c r="A39" s="1782" t="s">
        <v>186</v>
      </c>
      <c r="B39" s="1782" t="s">
        <v>187</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305</v>
      </c>
      <c r="M39" s="2172"/>
      <c r="N39" s="336"/>
      <c r="O39" s="1626"/>
      <c r="P39" s="1626"/>
      <c r="AH39" s="1633">
        <v>0</v>
      </c>
    </row>
    <row s="1637" customFormat="1" customHeight="1" ht="18.75" hidden="1">
      <c r="A40" s="1782"/>
      <c r="B40" s="1782"/>
      <c r="C40" s="371" t="s">
        <v>1547</v>
      </c>
      <c r="D40" s="2464"/>
      <c r="E40" s="2206"/>
      <c r="F40" s="2385"/>
      <c r="G40" s="2429"/>
      <c r="H40" s="1502"/>
      <c r="I40" s="653" t="s">
        <v>1548</v>
      </c>
      <c r="J40" s="573"/>
      <c r="K40" s="1502"/>
      <c r="L40" s="216"/>
      <c r="M40" s="2172"/>
      <c r="N40" s="336"/>
      <c r="O40" s="1626"/>
      <c r="P40" s="1626"/>
      <c r="AH40" s="1633">
        <v>0</v>
      </c>
    </row>
    <row s="1637" customFormat="1" customHeight="1" ht="0.75" hidden="1">
      <c r="A41" s="1782"/>
      <c r="B41" s="1782"/>
      <c r="C41" s="371" t="s">
        <v>1553</v>
      </c>
      <c r="D41" s="2464"/>
      <c r="E41" s="2206"/>
      <c r="F41" s="2385"/>
      <c r="G41" s="402"/>
      <c r="H41" s="1502"/>
      <c r="I41" s="653"/>
      <c r="J41" s="573"/>
      <c r="K41" s="1502"/>
      <c r="L41" s="216"/>
      <c r="M41" s="2172"/>
      <c r="N41" s="336"/>
      <c r="O41" s="1626"/>
      <c r="P41" s="1626"/>
      <c r="AH41" s="1633">
        <v>0</v>
      </c>
    </row>
    <row s="1637" customFormat="1" customHeight="1" ht="18.75" hidden="1">
      <c r="A42" s="1782" t="s">
        <v>192</v>
      </c>
      <c r="B42" s="1782" t="s">
        <v>193</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305</v>
      </c>
      <c r="M42" s="2172"/>
      <c r="N42" s="336"/>
      <c r="O42" s="1626"/>
      <c r="P42" s="1626"/>
      <c r="AH42" s="1633">
        <v>0</v>
      </c>
    </row>
    <row s="1637" customFormat="1" customHeight="1" ht="18.75" hidden="1">
      <c r="A43" s="1782"/>
      <c r="B43" s="1782"/>
      <c r="C43" s="371" t="s">
        <v>1547</v>
      </c>
      <c r="D43" s="2464"/>
      <c r="E43" s="2206"/>
      <c r="F43" s="2385"/>
      <c r="G43" s="2429"/>
      <c r="H43" s="1502"/>
      <c r="I43" s="653" t="s">
        <v>1548</v>
      </c>
      <c r="J43" s="573"/>
      <c r="K43" s="1502"/>
      <c r="L43" s="216"/>
      <c r="M43" s="2172"/>
      <c r="N43" s="336"/>
      <c r="O43" s="1626"/>
      <c r="P43" s="1626"/>
      <c r="AH43" s="1633">
        <v>0</v>
      </c>
    </row>
    <row s="1637" customFormat="1" customHeight="1" ht="0.75" hidden="1">
      <c r="A44" s="1782"/>
      <c r="B44" s="1782"/>
      <c r="C44" s="371" t="s">
        <v>1553</v>
      </c>
      <c r="D44" s="2464"/>
      <c r="E44" s="2206"/>
      <c r="F44" s="2385"/>
      <c r="G44" s="402"/>
      <c r="H44" s="1502"/>
      <c r="I44" s="653"/>
      <c r="J44" s="573"/>
      <c r="K44" s="1502"/>
      <c r="L44" s="216"/>
      <c r="M44" s="2172"/>
      <c r="N44" s="336"/>
      <c r="O44" s="1626"/>
      <c r="P44" s="1626"/>
      <c r="AH44" s="1633">
        <v>0</v>
      </c>
    </row>
    <row s="1637" customFormat="1" customHeight="1" ht="18.75" hidden="1">
      <c r="A45" s="1782" t="s">
        <v>198</v>
      </c>
      <c r="B45" s="1782" t="s">
        <v>199</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305</v>
      </c>
      <c r="M45" s="2172"/>
      <c r="N45" s="336"/>
      <c r="O45" s="1626"/>
      <c r="P45" s="1626"/>
      <c r="AH45" s="1633">
        <v>0</v>
      </c>
    </row>
    <row s="1637" customFormat="1" customHeight="1" ht="18.75" hidden="1">
      <c r="A46" s="1782"/>
      <c r="B46" s="1782"/>
      <c r="C46" s="371" t="s">
        <v>1547</v>
      </c>
      <c r="D46" s="2464"/>
      <c r="E46" s="2206"/>
      <c r="F46" s="2385"/>
      <c r="G46" s="2429"/>
      <c r="H46" s="1502"/>
      <c r="I46" s="653" t="s">
        <v>1548</v>
      </c>
      <c r="J46" s="573"/>
      <c r="K46" s="1502"/>
      <c r="L46" s="216"/>
      <c r="M46" s="2172"/>
      <c r="N46" s="336"/>
      <c r="O46" s="1626"/>
      <c r="P46" s="1626"/>
      <c r="AH46" s="1633">
        <v>0</v>
      </c>
    </row>
    <row s="1637" customFormat="1" customHeight="1" ht="0.75" hidden="1">
      <c r="A47" s="1782"/>
      <c r="B47" s="1782"/>
      <c r="C47" s="371" t="s">
        <v>1553</v>
      </c>
      <c r="D47" s="2464"/>
      <c r="E47" s="2206"/>
      <c r="F47" s="2385"/>
      <c r="G47" s="402"/>
      <c r="H47" s="1502"/>
      <c r="I47" s="653"/>
      <c r="J47" s="573"/>
      <c r="K47" s="1502"/>
      <c r="L47" s="216"/>
      <c r="M47" s="2172"/>
      <c r="N47" s="336"/>
      <c r="O47" s="1626"/>
      <c r="P47" s="1626"/>
      <c r="AH47" s="1633">
        <v>0</v>
      </c>
    </row>
    <row s="1637" customFormat="1" customHeight="1" ht="18.75" hidden="1">
      <c r="A48" s="1782" t="s">
        <v>204</v>
      </c>
      <c r="B48" s="1782" t="s">
        <v>205</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305</v>
      </c>
      <c r="M48" s="2172"/>
      <c r="N48" s="336"/>
      <c r="O48" s="1626"/>
      <c r="P48" s="1626"/>
      <c r="AH48" s="1633">
        <v>0</v>
      </c>
    </row>
    <row s="1637" customFormat="1" customHeight="1" ht="18.75" hidden="1">
      <c r="A49" s="1782"/>
      <c r="B49" s="1782"/>
      <c r="C49" s="371" t="s">
        <v>1547</v>
      </c>
      <c r="D49" s="2464"/>
      <c r="E49" s="2206"/>
      <c r="F49" s="2385"/>
      <c r="G49" s="2429"/>
      <c r="H49" s="1502"/>
      <c r="I49" s="653" t="s">
        <v>1548</v>
      </c>
      <c r="J49" s="573"/>
      <c r="K49" s="1502"/>
      <c r="L49" s="216"/>
      <c r="M49" s="2172"/>
      <c r="N49" s="336"/>
      <c r="O49" s="1626"/>
      <c r="P49" s="1626"/>
      <c r="AH49" s="1633">
        <v>0</v>
      </c>
    </row>
    <row s="1637" customFormat="1" customHeight="1" ht="0.75" hidden="1">
      <c r="A50" s="1782"/>
      <c r="B50" s="1782"/>
      <c r="C50" s="371" t="s">
        <v>1553</v>
      </c>
      <c r="D50" s="2464"/>
      <c r="E50" s="2206"/>
      <c r="F50" s="2385"/>
      <c r="G50" s="402"/>
      <c r="H50" s="1502"/>
      <c r="I50" s="653"/>
      <c r="J50" s="573"/>
      <c r="K50" s="1502"/>
      <c r="L50" s="216"/>
      <c r="M50" s="2172"/>
      <c r="N50" s="336"/>
      <c r="O50" s="1626"/>
      <c r="P50" s="1626"/>
      <c r="AH50" s="1633">
        <v>0</v>
      </c>
    </row>
    <row s="1637" customFormat="1" customHeight="1" ht="18.75" hidden="1">
      <c r="A51" s="1782" t="s">
        <v>224</v>
      </c>
      <c r="B51" s="1782" t="s">
        <v>225</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305</v>
      </c>
      <c r="M51" s="2172"/>
      <c r="N51" s="336"/>
      <c r="O51" s="1626"/>
      <c r="P51" s="1626"/>
      <c r="AH51" s="1633">
        <v>0</v>
      </c>
    </row>
    <row s="1637" customFormat="1" customHeight="1" ht="18.75" hidden="1">
      <c r="A52" s="1782"/>
      <c r="B52" s="1782"/>
      <c r="C52" s="371" t="s">
        <v>1547</v>
      </c>
      <c r="D52" s="2464"/>
      <c r="E52" s="2206"/>
      <c r="F52" s="2385"/>
      <c r="G52" s="2429"/>
      <c r="H52" s="1502"/>
      <c r="I52" s="653" t="s">
        <v>1548</v>
      </c>
      <c r="J52" s="573"/>
      <c r="K52" s="1502"/>
      <c r="L52" s="216"/>
      <c r="M52" s="2172"/>
      <c r="N52" s="336"/>
      <c r="O52" s="1626"/>
      <c r="P52" s="1626"/>
      <c r="AH52" s="1633">
        <v>0</v>
      </c>
    </row>
    <row s="1637" customFormat="1" customHeight="1" ht="0.75" hidden="1">
      <c r="A53" s="1782"/>
      <c r="B53" s="1782"/>
      <c r="C53" s="371" t="s">
        <v>1553</v>
      </c>
      <c r="D53" s="2464"/>
      <c r="E53" s="2206"/>
      <c r="F53" s="2385"/>
      <c r="G53" s="402"/>
      <c r="H53" s="1502"/>
      <c r="I53" s="653"/>
      <c r="J53" s="573"/>
      <c r="K53" s="1502"/>
      <c r="L53" s="216"/>
      <c r="M53" s="2172"/>
      <c r="N53" s="336"/>
      <c r="O53" s="1626"/>
      <c r="P53" s="1626"/>
      <c r="AH53" s="1633">
        <v>0</v>
      </c>
    </row>
    <row s="1637" customFormat="1" customHeight="1" ht="18.75" hidden="1">
      <c r="A54" s="1782" t="s">
        <v>229</v>
      </c>
      <c r="B54" s="1782" t="s">
        <v>230</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305</v>
      </c>
      <c r="M54" s="2172"/>
      <c r="N54" s="336"/>
      <c r="O54" s="1626"/>
      <c r="P54" s="1626"/>
      <c r="AH54" s="1633">
        <v>0</v>
      </c>
    </row>
    <row s="1637" customFormat="1" customHeight="1" ht="18.75" hidden="1">
      <c r="A55" s="1782"/>
      <c r="B55" s="1782"/>
      <c r="C55" s="371" t="s">
        <v>1547</v>
      </c>
      <c r="D55" s="2464"/>
      <c r="E55" s="2206"/>
      <c r="F55" s="2385"/>
      <c r="G55" s="2429"/>
      <c r="H55" s="1502"/>
      <c r="I55" s="653" t="s">
        <v>1548</v>
      </c>
      <c r="J55" s="573"/>
      <c r="K55" s="1502"/>
      <c r="L55" s="216"/>
      <c r="M55" s="2172"/>
      <c r="N55" s="336"/>
      <c r="O55" s="1626"/>
      <c r="P55" s="1626"/>
      <c r="AH55" s="1633">
        <v>0</v>
      </c>
    </row>
    <row s="1637" customFormat="1" customHeight="1" ht="0.75" hidden="1">
      <c r="A56" s="1782"/>
      <c r="B56" s="1782"/>
      <c r="C56" s="371" t="s">
        <v>1553</v>
      </c>
      <c r="D56" s="2464"/>
      <c r="E56" s="2206"/>
      <c r="F56" s="2385"/>
      <c r="G56" s="402"/>
      <c r="H56" s="1502"/>
      <c r="I56" s="653"/>
      <c r="J56" s="573"/>
      <c r="K56" s="1502"/>
      <c r="L56" s="216"/>
      <c r="M56" s="2172"/>
      <c r="N56" s="336"/>
      <c r="O56" s="1626"/>
      <c r="P56" s="1626"/>
      <c r="AH56" s="1633">
        <v>0</v>
      </c>
    </row>
    <row s="1637" customFormat="1" customHeight="1" ht="18.75" hidden="1">
      <c r="A57" s="1782" t="s">
        <v>234</v>
      </c>
      <c r="B57" s="1782" t="s">
        <v>235</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305</v>
      </c>
      <c r="M57" s="2172"/>
      <c r="N57" s="336"/>
      <c r="O57" s="1626"/>
      <c r="P57" s="1626"/>
      <c r="AH57" s="1633">
        <v>0</v>
      </c>
    </row>
    <row s="1637" customFormat="1" customHeight="1" ht="18.75" hidden="1">
      <c r="A58" s="1782"/>
      <c r="B58" s="1782"/>
      <c r="C58" s="371" t="s">
        <v>1547</v>
      </c>
      <c r="D58" s="2464"/>
      <c r="E58" s="2206"/>
      <c r="F58" s="2385"/>
      <c r="G58" s="2429"/>
      <c r="H58" s="1502"/>
      <c r="I58" s="653" t="s">
        <v>1548</v>
      </c>
      <c r="J58" s="573"/>
      <c r="K58" s="1502"/>
      <c r="L58" s="216"/>
      <c r="M58" s="2172"/>
      <c r="N58" s="336"/>
      <c r="O58" s="1626"/>
      <c r="P58" s="1626"/>
      <c r="AH58" s="1633">
        <v>0</v>
      </c>
    </row>
    <row s="1637" customFormat="1" customHeight="1" ht="0.75" hidden="1">
      <c r="A59" s="1782"/>
      <c r="B59" s="1782"/>
      <c r="C59" s="371" t="s">
        <v>1553</v>
      </c>
      <c r="D59" s="2464"/>
      <c r="E59" s="2206"/>
      <c r="F59" s="2385"/>
      <c r="G59" s="402"/>
      <c r="H59" s="1502"/>
      <c r="I59" s="653"/>
      <c r="J59" s="573"/>
      <c r="K59" s="1502"/>
      <c r="L59" s="216"/>
      <c r="M59" s="2172"/>
      <c r="N59" s="336"/>
      <c r="O59" s="1626"/>
      <c r="P59" s="1626"/>
      <c r="AH59" s="1633">
        <v>0</v>
      </c>
    </row>
    <row s="1637" customFormat="1" customHeight="1" ht="18.75" hidden="1">
      <c r="A60" s="1782" t="s">
        <v>239</v>
      </c>
      <c r="B60" s="1782" t="s">
        <v>240</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305</v>
      </c>
      <c r="M60" s="2172"/>
      <c r="N60" s="336"/>
      <c r="O60" s="1626"/>
      <c r="P60" s="1626"/>
      <c r="AH60" s="1633">
        <v>0</v>
      </c>
    </row>
    <row s="1637" customFormat="1" customHeight="1" ht="18.75" hidden="1">
      <c r="A61" s="1782"/>
      <c r="B61" s="1782"/>
      <c r="C61" s="371" t="s">
        <v>1547</v>
      </c>
      <c r="D61" s="2464"/>
      <c r="E61" s="2206"/>
      <c r="F61" s="2385"/>
      <c r="G61" s="2429"/>
      <c r="H61" s="1502"/>
      <c r="I61" s="653" t="s">
        <v>1548</v>
      </c>
      <c r="J61" s="573"/>
      <c r="K61" s="1502"/>
      <c r="L61" s="216"/>
      <c r="M61" s="2172"/>
      <c r="N61" s="336"/>
      <c r="O61" s="1626"/>
      <c r="P61" s="1626"/>
      <c r="AH61" s="1633">
        <v>0</v>
      </c>
    </row>
    <row s="1637" customFormat="1" customHeight="1" ht="0.75" hidden="1">
      <c r="A62" s="1782"/>
      <c r="B62" s="1782"/>
      <c r="C62" s="371" t="s">
        <v>1553</v>
      </c>
      <c r="D62" s="2464"/>
      <c r="E62" s="2206"/>
      <c r="F62" s="2385"/>
      <c r="G62" s="402"/>
      <c r="H62" s="1502"/>
      <c r="I62" s="653"/>
      <c r="J62" s="573"/>
      <c r="K62" s="1502"/>
      <c r="L62" s="216"/>
      <c r="M62" s="2172"/>
      <c r="N62" s="336"/>
      <c r="O62" s="1626"/>
      <c r="P62" s="1626"/>
      <c r="AH62" s="1633">
        <v>0</v>
      </c>
    </row>
    <row s="1637" customFormat="1" customHeight="1" ht="18.75" hidden="1">
      <c r="A63" s="1782" t="s">
        <v>244</v>
      </c>
      <c r="B63" s="1782" t="s">
        <v>245</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305</v>
      </c>
      <c r="M63" s="2172"/>
      <c r="N63" s="336"/>
      <c r="O63" s="1626"/>
      <c r="P63" s="1626"/>
      <c r="AH63" s="1633">
        <v>0</v>
      </c>
    </row>
    <row s="1637" customFormat="1" customHeight="1" ht="18.75" hidden="1">
      <c r="A64" s="1782"/>
      <c r="B64" s="1782"/>
      <c r="C64" s="371" t="s">
        <v>1547</v>
      </c>
      <c r="D64" s="2464"/>
      <c r="E64" s="2206"/>
      <c r="F64" s="2385"/>
      <c r="G64" s="2429"/>
      <c r="H64" s="1502"/>
      <c r="I64" s="653" t="s">
        <v>1548</v>
      </c>
      <c r="J64" s="573"/>
      <c r="K64" s="1502"/>
      <c r="L64" s="216"/>
      <c r="M64" s="2172"/>
      <c r="N64" s="336"/>
      <c r="O64" s="1626"/>
      <c r="P64" s="1626"/>
      <c r="AH64" s="1633">
        <v>0</v>
      </c>
    </row>
    <row s="1637" customFormat="1" customHeight="1" ht="0.75" hidden="1">
      <c r="A65" s="1782"/>
      <c r="B65" s="1782"/>
      <c r="C65" s="371" t="s">
        <v>1553</v>
      </c>
      <c r="D65" s="2464"/>
      <c r="E65" s="2206"/>
      <c r="F65" s="2385"/>
      <c r="G65" s="402"/>
      <c r="H65" s="1502"/>
      <c r="I65" s="653"/>
      <c r="J65" s="573"/>
      <c r="K65" s="1502"/>
      <c r="L65" s="216"/>
      <c r="M65" s="2172"/>
      <c r="N65" s="336"/>
      <c r="O65" s="1626"/>
      <c r="P65" s="1626"/>
      <c r="AH65" s="1633">
        <v>0</v>
      </c>
    </row>
    <row s="1637" customFormat="1" customHeight="1" ht="18.75" hidden="1">
      <c r="A66" s="1782" t="s">
        <v>249</v>
      </c>
      <c r="B66" s="1782" t="s">
        <v>250</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305</v>
      </c>
      <c r="M66" s="2172"/>
      <c r="N66" s="336"/>
      <c r="O66" s="1626"/>
      <c r="P66" s="1626"/>
      <c r="AH66" s="1633">
        <v>0</v>
      </c>
    </row>
    <row s="1637" customFormat="1" customHeight="1" ht="18.75" hidden="1">
      <c r="A67" s="1782"/>
      <c r="B67" s="1782"/>
      <c r="C67" s="371" t="s">
        <v>1547</v>
      </c>
      <c r="D67" s="2464"/>
      <c r="E67" s="2206"/>
      <c r="F67" s="2385"/>
      <c r="G67" s="2429"/>
      <c r="H67" s="1502"/>
      <c r="I67" s="653" t="s">
        <v>1548</v>
      </c>
      <c r="J67" s="573"/>
      <c r="K67" s="1502"/>
      <c r="L67" s="216"/>
      <c r="M67" s="2172"/>
      <c r="N67" s="336"/>
      <c r="O67" s="1626"/>
      <c r="P67" s="1626"/>
      <c r="AH67" s="1633">
        <v>0</v>
      </c>
    </row>
    <row s="1637" customFormat="1" customHeight="1" ht="0.75" hidden="1">
      <c r="A68" s="1782"/>
      <c r="B68" s="1782"/>
      <c r="C68" s="371" t="s">
        <v>1553</v>
      </c>
      <c r="D68" s="2464"/>
      <c r="E68" s="2206"/>
      <c r="F68" s="2385"/>
      <c r="G68" s="402"/>
      <c r="H68" s="1502"/>
      <c r="I68" s="653"/>
      <c r="J68" s="573"/>
      <c r="K68" s="1502"/>
      <c r="L68" s="216"/>
      <c r="M68" s="2172"/>
      <c r="N68" s="336"/>
      <c r="O68" s="1626"/>
      <c r="P68" s="1626"/>
      <c r="AH68" s="1633">
        <v>0</v>
      </c>
    </row>
    <row s="1637" customFormat="1" customHeight="1" ht="18.75" hidden="1">
      <c r="A69" s="1782" t="s">
        <v>254</v>
      </c>
      <c r="B69" s="1782" t="s">
        <v>255</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305</v>
      </c>
      <c r="M69" s="2172"/>
      <c r="N69" s="336"/>
      <c r="O69" s="1626"/>
      <c r="P69" s="1626"/>
      <c r="AH69" s="1633">
        <v>0</v>
      </c>
    </row>
    <row s="1637" customFormat="1" customHeight="1" ht="18.75" hidden="1">
      <c r="A70" s="1782"/>
      <c r="B70" s="1782"/>
      <c r="C70" s="371" t="s">
        <v>1547</v>
      </c>
      <c r="D70" s="2464"/>
      <c r="E70" s="2206"/>
      <c r="F70" s="2385"/>
      <c r="G70" s="2429"/>
      <c r="H70" s="1502"/>
      <c r="I70" s="653" t="s">
        <v>1548</v>
      </c>
      <c r="J70" s="573"/>
      <c r="K70" s="1502"/>
      <c r="L70" s="216"/>
      <c r="M70" s="2172"/>
      <c r="N70" s="336"/>
      <c r="O70" s="1626"/>
      <c r="P70" s="1626"/>
      <c r="AH70" s="1633">
        <v>0</v>
      </c>
    </row>
    <row s="1637" customFormat="1" customHeight="1" ht="0.75" hidden="1">
      <c r="A71" s="1782"/>
      <c r="B71" s="1782"/>
      <c r="C71" s="371" t="s">
        <v>1553</v>
      </c>
      <c r="D71" s="2464"/>
      <c r="E71" s="2206"/>
      <c r="F71" s="2385"/>
      <c r="G71" s="402"/>
      <c r="H71" s="1502"/>
      <c r="I71" s="653"/>
      <c r="J71" s="573"/>
      <c r="K71" s="1502"/>
      <c r="L71" s="216"/>
      <c r="M71" s="2172"/>
      <c r="N71" s="336"/>
      <c r="O71" s="1626"/>
      <c r="P71" s="1626"/>
      <c r="AH71" s="1633">
        <v>0</v>
      </c>
    </row>
    <row s="1637" customFormat="1" customHeight="1" ht="18.75" hidden="1">
      <c r="A72" s="1782" t="s">
        <v>259</v>
      </c>
      <c r="B72" s="1782" t="s">
        <v>260</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305</v>
      </c>
      <c r="M72" s="2172"/>
      <c r="N72" s="336"/>
      <c r="O72" s="1626"/>
      <c r="P72" s="1626"/>
      <c r="AH72" s="1633">
        <v>0</v>
      </c>
    </row>
    <row s="1637" customFormat="1" customHeight="1" ht="18.75" hidden="1">
      <c r="A73" s="1782"/>
      <c r="B73" s="1782"/>
      <c r="C73" s="371" t="s">
        <v>1547</v>
      </c>
      <c r="D73" s="2464"/>
      <c r="E73" s="2206"/>
      <c r="F73" s="2385"/>
      <c r="G73" s="2429"/>
      <c r="H73" s="1502"/>
      <c r="I73" s="653" t="s">
        <v>1548</v>
      </c>
      <c r="J73" s="573"/>
      <c r="K73" s="1502"/>
      <c r="L73" s="216"/>
      <c r="M73" s="2172"/>
      <c r="N73" s="336"/>
      <c r="O73" s="1626"/>
      <c r="P73" s="1626"/>
      <c r="AH73" s="1633">
        <v>0</v>
      </c>
    </row>
    <row s="1637" customFormat="1" customHeight="1" ht="0.75" hidden="1">
      <c r="A74" s="1782"/>
      <c r="B74" s="1782"/>
      <c r="C74" s="371" t="s">
        <v>1553</v>
      </c>
      <c r="D74" s="2464"/>
      <c r="E74" s="2206"/>
      <c r="F74" s="2385"/>
      <c r="G74" s="402"/>
      <c r="H74" s="1502"/>
      <c r="I74" s="653"/>
      <c r="J74" s="573"/>
      <c r="K74" s="1502"/>
      <c r="L74" s="216"/>
      <c r="M74" s="2172"/>
      <c r="N74" s="336"/>
      <c r="O74" s="1626"/>
      <c r="P74" s="1626"/>
      <c r="AH74" s="1633">
        <v>0</v>
      </c>
    </row>
    <row s="1637" customFormat="1" customHeight="1" ht="18.75" hidden="1">
      <c r="A75" s="1782" t="s">
        <v>264</v>
      </c>
      <c r="B75" s="1782" t="s">
        <v>265</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305</v>
      </c>
      <c r="M75" s="2172"/>
      <c r="N75" s="336"/>
      <c r="O75" s="1626"/>
      <c r="P75" s="1626"/>
      <c r="AH75" s="1633">
        <v>0</v>
      </c>
    </row>
    <row s="1637" customFormat="1" customHeight="1" ht="18.75" hidden="1">
      <c r="A76" s="1782"/>
      <c r="B76" s="1782"/>
      <c r="C76" s="371" t="s">
        <v>1547</v>
      </c>
      <c r="D76" s="2464"/>
      <c r="E76" s="2206"/>
      <c r="F76" s="2385"/>
      <c r="G76" s="2429"/>
      <c r="H76" s="1502"/>
      <c r="I76" s="653" t="s">
        <v>1548</v>
      </c>
      <c r="J76" s="573"/>
      <c r="K76" s="1502"/>
      <c r="L76" s="216"/>
      <c r="M76" s="2172"/>
      <c r="N76" s="336"/>
      <c r="O76" s="1626"/>
      <c r="P76" s="1626"/>
      <c r="AH76" s="1633">
        <v>0</v>
      </c>
    </row>
    <row s="1637" customFormat="1" customHeight="1" ht="0.75" hidden="1">
      <c r="A77" s="1782"/>
      <c r="B77" s="1782"/>
      <c r="C77" s="371" t="s">
        <v>1553</v>
      </c>
      <c r="D77" s="2464"/>
      <c r="E77" s="2206"/>
      <c r="F77" s="2385"/>
      <c r="G77" s="402"/>
      <c r="H77" s="1502"/>
      <c r="I77" s="653"/>
      <c r="J77" s="573"/>
      <c r="K77" s="1502"/>
      <c r="L77" s="216"/>
      <c r="M77" s="2172"/>
      <c r="N77" s="336"/>
      <c r="O77" s="1626"/>
      <c r="P77" s="1626"/>
      <c r="AH77" s="1633">
        <v>0</v>
      </c>
    </row>
    <row s="1637" customFormat="1" customHeight="1" ht="18.75" hidden="1">
      <c r="A78" s="1782" t="s">
        <v>269</v>
      </c>
      <c r="B78" s="1782" t="s">
        <v>270</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305</v>
      </c>
      <c r="M78" s="2172"/>
      <c r="N78" s="336"/>
      <c r="O78" s="1626"/>
      <c r="P78" s="1626"/>
      <c r="AH78" s="1633">
        <v>0</v>
      </c>
    </row>
    <row s="1637" customFormat="1" customHeight="1" ht="18.75" hidden="1">
      <c r="A79" s="1782"/>
      <c r="B79" s="1782"/>
      <c r="C79" s="371" t="s">
        <v>1547</v>
      </c>
      <c r="D79" s="2464"/>
      <c r="E79" s="2206"/>
      <c r="F79" s="2385"/>
      <c r="G79" s="2429"/>
      <c r="H79" s="1502"/>
      <c r="I79" s="653" t="s">
        <v>1548</v>
      </c>
      <c r="J79" s="573"/>
      <c r="K79" s="1502"/>
      <c r="L79" s="216"/>
      <c r="M79" s="2172"/>
      <c r="N79" s="336"/>
      <c r="O79" s="1626"/>
      <c r="P79" s="1626"/>
      <c r="AH79" s="1633">
        <v>0</v>
      </c>
    </row>
    <row s="1637" customFormat="1" customHeight="1" ht="0.75" hidden="1">
      <c r="A80" s="1782"/>
      <c r="B80" s="1782"/>
      <c r="C80" s="371" t="s">
        <v>1553</v>
      </c>
      <c r="D80" s="2464"/>
      <c r="E80" s="2206"/>
      <c r="F80" s="2385"/>
      <c r="G80" s="402"/>
      <c r="H80" s="1502"/>
      <c r="I80" s="653"/>
      <c r="J80" s="573"/>
      <c r="K80" s="1502"/>
      <c r="L80" s="216"/>
      <c r="M80" s="2172"/>
      <c r="N80" s="336"/>
      <c r="O80" s="1626"/>
      <c r="P80" s="1626"/>
      <c r="AH80" s="1633">
        <v>0</v>
      </c>
    </row>
    <row s="1637" customFormat="1" customHeight="1" ht="18.75" hidden="1">
      <c r="A81" s="1782" t="s">
        <v>274</v>
      </c>
      <c r="B81" s="1782" t="s">
        <v>275</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305</v>
      </c>
      <c r="M81" s="2172"/>
      <c r="N81" s="336"/>
      <c r="O81" s="1626"/>
      <c r="P81" s="1626"/>
      <c r="AH81" s="1633">
        <v>0</v>
      </c>
    </row>
    <row s="1637" customFormat="1" customHeight="1" ht="18.75" hidden="1">
      <c r="A82" s="1782"/>
      <c r="B82" s="1782"/>
      <c r="C82" s="371" t="s">
        <v>1547</v>
      </c>
      <c r="D82" s="2464"/>
      <c r="E82" s="2206"/>
      <c r="F82" s="2385"/>
      <c r="G82" s="2429"/>
      <c r="H82" s="1502"/>
      <c r="I82" s="653" t="s">
        <v>1548</v>
      </c>
      <c r="J82" s="573"/>
      <c r="K82" s="1502"/>
      <c r="L82" s="216"/>
      <c r="M82" s="2172"/>
      <c r="N82" s="336"/>
      <c r="O82" s="1626"/>
      <c r="P82" s="1626"/>
      <c r="AH82" s="1633">
        <v>0</v>
      </c>
    </row>
    <row s="1637" customFormat="1" customHeight="1" ht="1.05">
      <c r="A83" s="1782"/>
      <c r="B83" s="1782"/>
      <c r="C83" s="371" t="s">
        <v>1553</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305</v>
      </c>
      <c r="G85" s="200" t="s">
        <v>305</v>
      </c>
      <c r="H85" s="2220" t="s">
        <v>305</v>
      </c>
      <c r="I85" s="2222"/>
      <c r="J85" s="200" t="s">
        <v>305</v>
      </c>
      <c r="K85" s="200" t="s">
        <v>305</v>
      </c>
      <c r="L85" s="403"/>
      <c r="M85" s="347" t="s">
        <v>1554</v>
      </c>
      <c r="N85" s="336"/>
      <c r="AH85" s="376">
        <v>34</v>
      </c>
    </row>
    <row customHeight="1" ht="19.95">
      <c r="A86" s="1782"/>
      <c r="B86" s="1782"/>
      <c r="D86" s="378"/>
      <c r="E86" s="149" t="s">
        <v>90</v>
      </c>
      <c r="F86" s="2462" t="s">
        <v>1555</v>
      </c>
      <c r="G86" s="2462"/>
      <c r="H86" s="2462"/>
      <c r="I86" s="2462"/>
      <c r="J86" s="2462"/>
      <c r="K86" s="2462"/>
      <c r="L86" s="2462"/>
      <c r="M86" s="299"/>
      <c r="N86" s="336"/>
      <c r="AH86" s="376">
        <v>19</v>
      </c>
    </row>
    <row s="1637" customFormat="1" customHeight="1" ht="60.75" hidden="1">
      <c r="A87" s="1782" t="s">
        <v>156</v>
      </c>
      <c r="B87" s="1782" t="s">
        <v>157</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305</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1549</v>
      </c>
      <c r="D88" s="2464"/>
      <c r="E88" s="2206"/>
      <c r="F88" s="2385"/>
      <c r="G88" s="2429"/>
      <c r="H88" s="1502"/>
      <c r="I88" s="653" t="s">
        <v>1548</v>
      </c>
      <c r="J88" s="573"/>
      <c r="K88" s="1502"/>
      <c r="L88" s="216"/>
      <c r="M88" s="2172"/>
      <c r="N88" s="336"/>
      <c r="O88" s="1626"/>
      <c r="P88" s="1626"/>
      <c r="AH88" s="1633">
        <v>0</v>
      </c>
    </row>
    <row s="1637" customFormat="1" customHeight="1" ht="0.75" hidden="1">
      <c r="A89" s="1782"/>
      <c r="B89" s="1782"/>
      <c r="C89" s="371" t="s">
        <v>1556</v>
      </c>
      <c r="D89" s="2464"/>
      <c r="E89" s="2206"/>
      <c r="F89" s="2385"/>
      <c r="G89" s="402"/>
      <c r="H89" s="1502"/>
      <c r="I89" s="653"/>
      <c r="J89" s="573"/>
      <c r="K89" s="1502"/>
      <c r="L89" s="216"/>
      <c r="M89" s="2172"/>
      <c r="N89" s="336"/>
      <c r="O89" s="1626"/>
      <c r="P89" s="1626"/>
      <c r="AH89" s="1633">
        <v>0</v>
      </c>
    </row>
    <row s="1637" customFormat="1" customHeight="1" ht="45" hidden="1">
      <c r="A90" s="1782" t="s">
        <v>161</v>
      </c>
      <c r="B90" s="1782" t="s">
        <v>162</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305</v>
      </c>
      <c r="M90" s="2173"/>
      <c r="N90" s="336"/>
      <c r="O90" s="1626"/>
      <c r="P90" s="1626"/>
      <c r="AH90" s="1633">
        <v>0</v>
      </c>
    </row>
    <row s="1637" customFormat="1" customHeight="1" ht="18.75" hidden="1">
      <c r="A91" s="1782"/>
      <c r="B91" s="1782"/>
      <c r="C91" s="371" t="s">
        <v>1549</v>
      </c>
      <c r="D91" s="2464"/>
      <c r="E91" s="2206"/>
      <c r="F91" s="2385"/>
      <c r="G91" s="2429"/>
      <c r="H91" s="1502"/>
      <c r="I91" s="653" t="s">
        <v>1548</v>
      </c>
      <c r="J91" s="573"/>
      <c r="K91" s="1502"/>
      <c r="L91" s="216"/>
      <c r="M91" s="1863"/>
      <c r="N91" s="336"/>
      <c r="O91" s="1626"/>
      <c r="P91" s="1626"/>
      <c r="AH91" s="1633">
        <v>0</v>
      </c>
    </row>
    <row s="1637" customFormat="1" customHeight="1" ht="0.75" hidden="1">
      <c r="A92" s="1782"/>
      <c r="B92" s="1782"/>
      <c r="C92" s="371" t="s">
        <v>1556</v>
      </c>
      <c r="D92" s="2464"/>
      <c r="E92" s="2206"/>
      <c r="F92" s="2385"/>
      <c r="G92" s="402"/>
      <c r="H92" s="1502"/>
      <c r="I92" s="653"/>
      <c r="J92" s="573"/>
      <c r="K92" s="1502"/>
      <c r="L92" s="216"/>
      <c r="M92" s="343"/>
      <c r="N92" s="336"/>
      <c r="O92" s="1626"/>
      <c r="P92" s="1626"/>
      <c r="AH92" s="1633">
        <v>0</v>
      </c>
    </row>
    <row s="1637" customFormat="1" customHeight="1" ht="45" hidden="1">
      <c r="A93" s="1782" t="s">
        <v>168</v>
      </c>
      <c r="B93" s="1782" t="s">
        <v>169</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305</v>
      </c>
      <c r="M93" s="343"/>
      <c r="N93" s="336"/>
      <c r="O93" s="1626"/>
      <c r="P93" s="1626"/>
      <c r="AH93" s="1633">
        <v>0</v>
      </c>
    </row>
    <row s="1637" customFormat="1" customHeight="1" ht="18.75" hidden="1">
      <c r="A94" s="1782"/>
      <c r="B94" s="1782"/>
      <c r="C94" s="371" t="s">
        <v>1549</v>
      </c>
      <c r="D94" s="2464"/>
      <c r="E94" s="2206"/>
      <c r="F94" s="2385"/>
      <c r="G94" s="2429"/>
      <c r="H94" s="1502"/>
      <c r="I94" s="653" t="s">
        <v>1548</v>
      </c>
      <c r="J94" s="573"/>
      <c r="K94" s="1502"/>
      <c r="L94" s="216"/>
      <c r="M94" s="343"/>
      <c r="N94" s="336"/>
      <c r="O94" s="1626"/>
      <c r="P94" s="1626"/>
      <c r="AH94" s="1633">
        <v>0</v>
      </c>
    </row>
    <row s="1637" customFormat="1" customHeight="1" ht="0.75" hidden="1">
      <c r="A95" s="1782"/>
      <c r="B95" s="1782"/>
      <c r="C95" s="371" t="s">
        <v>1556</v>
      </c>
      <c r="D95" s="2464"/>
      <c r="E95" s="2206"/>
      <c r="F95" s="2385"/>
      <c r="G95" s="402"/>
      <c r="H95" s="1502"/>
      <c r="I95" s="653"/>
      <c r="J95" s="573"/>
      <c r="K95" s="1502"/>
      <c r="L95" s="216"/>
      <c r="M95" s="343"/>
      <c r="N95" s="336"/>
      <c r="O95" s="1626"/>
      <c r="P95" s="1626"/>
      <c r="AH95" s="1633">
        <v>0</v>
      </c>
    </row>
    <row s="1637" customFormat="1" customHeight="1" ht="45" hidden="1">
      <c r="A96" s="1782" t="s">
        <v>174</v>
      </c>
      <c r="B96" s="1782" t="s">
        <v>175</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305</v>
      </c>
      <c r="M96" s="343"/>
      <c r="N96" s="336"/>
      <c r="O96" s="1626"/>
      <c r="P96" s="1626"/>
      <c r="AH96" s="1633">
        <v>0</v>
      </c>
    </row>
    <row s="1637" customFormat="1" customHeight="1" ht="18.75" hidden="1">
      <c r="A97" s="1782"/>
      <c r="B97" s="1782"/>
      <c r="C97" s="371" t="s">
        <v>1549</v>
      </c>
      <c r="D97" s="2464"/>
      <c r="E97" s="2206"/>
      <c r="F97" s="2385"/>
      <c r="G97" s="2429"/>
      <c r="H97" s="1502"/>
      <c r="I97" s="653" t="s">
        <v>1548</v>
      </c>
      <c r="J97" s="573"/>
      <c r="K97" s="1502"/>
      <c r="L97" s="216"/>
      <c r="M97" s="343"/>
      <c r="N97" s="336"/>
      <c r="O97" s="1626"/>
      <c r="P97" s="1626"/>
      <c r="AH97" s="1633">
        <v>0</v>
      </c>
    </row>
    <row s="1637" customFormat="1" customHeight="1" ht="0.75" hidden="1">
      <c r="A98" s="1782"/>
      <c r="B98" s="1782"/>
      <c r="C98" s="371" t="s">
        <v>1556</v>
      </c>
      <c r="D98" s="2464"/>
      <c r="E98" s="2206"/>
      <c r="F98" s="2385"/>
      <c r="G98" s="402"/>
      <c r="H98" s="1502"/>
      <c r="I98" s="653"/>
      <c r="J98" s="573"/>
      <c r="K98" s="1502"/>
      <c r="L98" s="216"/>
      <c r="M98" s="343"/>
      <c r="N98" s="336"/>
      <c r="O98" s="1626"/>
      <c r="P98" s="1626"/>
      <c r="AH98" s="1633">
        <v>0</v>
      </c>
    </row>
    <row s="1637" customFormat="1" customHeight="1" ht="18.75" hidden="1">
      <c r="A99" s="1782" t="s">
        <v>180</v>
      </c>
      <c r="B99" s="1782" t="s">
        <v>181</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305</v>
      </c>
      <c r="M99" s="343"/>
      <c r="N99" s="336"/>
      <c r="O99" s="1626"/>
      <c r="P99" s="1626"/>
      <c r="AH99" s="1633">
        <v>0</v>
      </c>
    </row>
    <row s="1637" customFormat="1" customHeight="1" ht="18.75" hidden="1">
      <c r="A100" s="1782"/>
      <c r="B100" s="1782"/>
      <c r="C100" s="371" t="s">
        <v>1549</v>
      </c>
      <c r="D100" s="2464"/>
      <c r="E100" s="2206"/>
      <c r="F100" s="2385"/>
      <c r="G100" s="2429"/>
      <c r="H100" s="1502"/>
      <c r="I100" s="653" t="s">
        <v>1548</v>
      </c>
      <c r="J100" s="573"/>
      <c r="K100" s="1502"/>
      <c r="L100" s="216"/>
      <c r="M100" s="343"/>
      <c r="N100" s="336"/>
      <c r="O100" s="1626"/>
      <c r="P100" s="1626"/>
      <c r="AH100" s="1633">
        <v>0</v>
      </c>
    </row>
    <row s="1637" customFormat="1" customHeight="1" ht="0.75" hidden="1">
      <c r="A101" s="1782"/>
      <c r="B101" s="1782"/>
      <c r="C101" s="371" t="s">
        <v>1556</v>
      </c>
      <c r="D101" s="2464"/>
      <c r="E101" s="2206"/>
      <c r="F101" s="2385"/>
      <c r="G101" s="402"/>
      <c r="H101" s="1502"/>
      <c r="I101" s="653"/>
      <c r="J101" s="573"/>
      <c r="K101" s="1502"/>
      <c r="L101" s="216"/>
      <c r="M101" s="343"/>
      <c r="N101" s="336"/>
      <c r="O101" s="1626"/>
      <c r="P101" s="1626"/>
      <c r="AH101" s="1633">
        <v>0</v>
      </c>
    </row>
    <row s="1637" customFormat="1" customHeight="1" ht="18.75" hidden="1">
      <c r="A102" s="1782" t="s">
        <v>186</v>
      </c>
      <c r="B102" s="1782" t="s">
        <v>187</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305</v>
      </c>
      <c r="M102" s="343"/>
      <c r="N102" s="336"/>
      <c r="O102" s="1626"/>
      <c r="P102" s="1626"/>
      <c r="AH102" s="1633">
        <v>0</v>
      </c>
    </row>
    <row s="1637" customFormat="1" customHeight="1" ht="18.75" hidden="1">
      <c r="A103" s="1782"/>
      <c r="B103" s="1782"/>
      <c r="C103" s="371" t="s">
        <v>1549</v>
      </c>
      <c r="D103" s="2464"/>
      <c r="E103" s="2206"/>
      <c r="F103" s="2385"/>
      <c r="G103" s="2429"/>
      <c r="H103" s="1502"/>
      <c r="I103" s="653" t="s">
        <v>1548</v>
      </c>
      <c r="J103" s="573"/>
      <c r="K103" s="1502"/>
      <c r="L103" s="216"/>
      <c r="M103" s="343"/>
      <c r="N103" s="336"/>
      <c r="O103" s="1626"/>
      <c r="P103" s="1626"/>
      <c r="AH103" s="1633">
        <v>0</v>
      </c>
    </row>
    <row s="1637" customFormat="1" customHeight="1" ht="0.75" hidden="1">
      <c r="A104" s="1782"/>
      <c r="B104" s="1782"/>
      <c r="C104" s="371" t="s">
        <v>1556</v>
      </c>
      <c r="D104" s="2464"/>
      <c r="E104" s="2206"/>
      <c r="F104" s="2385"/>
      <c r="G104" s="402"/>
      <c r="H104" s="1502"/>
      <c r="I104" s="653"/>
      <c r="J104" s="573"/>
      <c r="K104" s="1502"/>
      <c r="L104" s="216"/>
      <c r="M104" s="343"/>
      <c r="N104" s="336"/>
      <c r="O104" s="1626"/>
      <c r="P104" s="1626"/>
      <c r="AH104" s="1633">
        <v>0</v>
      </c>
    </row>
    <row s="1637" customFormat="1" customHeight="1" ht="18.75" hidden="1">
      <c r="A105" s="1782" t="s">
        <v>192</v>
      </c>
      <c r="B105" s="1782" t="s">
        <v>193</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305</v>
      </c>
      <c r="M105" s="343"/>
      <c r="N105" s="336"/>
      <c r="O105" s="1626"/>
      <c r="P105" s="1626"/>
      <c r="AH105" s="1633">
        <v>0</v>
      </c>
    </row>
    <row s="1637" customFormat="1" customHeight="1" ht="18.75" hidden="1">
      <c r="A106" s="1782"/>
      <c r="B106" s="1782"/>
      <c r="C106" s="371" t="s">
        <v>1549</v>
      </c>
      <c r="D106" s="2464"/>
      <c r="E106" s="2206"/>
      <c r="F106" s="2385"/>
      <c r="G106" s="2429"/>
      <c r="H106" s="1502"/>
      <c r="I106" s="653" t="s">
        <v>1548</v>
      </c>
      <c r="J106" s="573"/>
      <c r="K106" s="1502"/>
      <c r="L106" s="216"/>
      <c r="M106" s="343"/>
      <c r="N106" s="336"/>
      <c r="O106" s="1626"/>
      <c r="P106" s="1626"/>
      <c r="AH106" s="1633">
        <v>0</v>
      </c>
    </row>
    <row s="1637" customFormat="1" customHeight="1" ht="0.75" hidden="1">
      <c r="A107" s="1782"/>
      <c r="B107" s="1782"/>
      <c r="C107" s="371" t="s">
        <v>1556</v>
      </c>
      <c r="D107" s="2464"/>
      <c r="E107" s="2206"/>
      <c r="F107" s="2385"/>
      <c r="G107" s="402"/>
      <c r="H107" s="1502"/>
      <c r="I107" s="653"/>
      <c r="J107" s="573"/>
      <c r="K107" s="1502"/>
      <c r="L107" s="216"/>
      <c r="M107" s="343"/>
      <c r="N107" s="336"/>
      <c r="O107" s="1626"/>
      <c r="P107" s="1626"/>
      <c r="AH107" s="1633">
        <v>0</v>
      </c>
    </row>
    <row s="1637" customFormat="1" customHeight="1" ht="18.75" hidden="1">
      <c r="A108" s="1782" t="s">
        <v>198</v>
      </c>
      <c r="B108" s="1782" t="s">
        <v>199</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305</v>
      </c>
      <c r="M108" s="343"/>
      <c r="N108" s="336"/>
      <c r="O108" s="1626"/>
      <c r="P108" s="1626"/>
      <c r="AH108" s="1633">
        <v>0</v>
      </c>
    </row>
    <row s="1637" customFormat="1" customHeight="1" ht="18.75" hidden="1">
      <c r="A109" s="1782"/>
      <c r="B109" s="1782"/>
      <c r="C109" s="371" t="s">
        <v>1549</v>
      </c>
      <c r="D109" s="2464"/>
      <c r="E109" s="2206"/>
      <c r="F109" s="2385"/>
      <c r="G109" s="2429"/>
      <c r="H109" s="1502"/>
      <c r="I109" s="653" t="s">
        <v>1548</v>
      </c>
      <c r="J109" s="573"/>
      <c r="K109" s="1502"/>
      <c r="L109" s="216"/>
      <c r="M109" s="343"/>
      <c r="N109" s="336"/>
      <c r="O109" s="1626"/>
      <c r="P109" s="1626"/>
      <c r="AH109" s="1633">
        <v>0</v>
      </c>
    </row>
    <row s="1637" customFormat="1" customHeight="1" ht="0.75" hidden="1">
      <c r="A110" s="1782"/>
      <c r="B110" s="1782"/>
      <c r="C110" s="371" t="s">
        <v>1556</v>
      </c>
      <c r="D110" s="2464"/>
      <c r="E110" s="2206"/>
      <c r="F110" s="2385"/>
      <c r="G110" s="402"/>
      <c r="H110" s="1502"/>
      <c r="I110" s="653"/>
      <c r="J110" s="573"/>
      <c r="K110" s="1502"/>
      <c r="L110" s="216"/>
      <c r="M110" s="343"/>
      <c r="N110" s="336"/>
      <c r="O110" s="1626"/>
      <c r="P110" s="1626"/>
      <c r="AH110" s="1633">
        <v>0</v>
      </c>
    </row>
    <row s="1637" customFormat="1" customHeight="1" ht="18.75" hidden="1">
      <c r="A111" s="1782" t="s">
        <v>204</v>
      </c>
      <c r="B111" s="1782" t="s">
        <v>205</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305</v>
      </c>
      <c r="M111" s="343"/>
      <c r="N111" s="336"/>
      <c r="O111" s="1626"/>
      <c r="P111" s="1626"/>
      <c r="AH111" s="1633">
        <v>0</v>
      </c>
    </row>
    <row s="1637" customFormat="1" customHeight="1" ht="18.75" hidden="1">
      <c r="A112" s="1782"/>
      <c r="B112" s="1782"/>
      <c r="C112" s="371" t="s">
        <v>1549</v>
      </c>
      <c r="D112" s="2464"/>
      <c r="E112" s="2206"/>
      <c r="F112" s="2385"/>
      <c r="G112" s="2429"/>
      <c r="H112" s="1502"/>
      <c r="I112" s="653" t="s">
        <v>1548</v>
      </c>
      <c r="J112" s="573"/>
      <c r="K112" s="1502"/>
      <c r="L112" s="216"/>
      <c r="M112" s="343"/>
      <c r="N112" s="336"/>
      <c r="O112" s="1626"/>
      <c r="P112" s="1626"/>
      <c r="AH112" s="1633">
        <v>0</v>
      </c>
    </row>
    <row s="1637" customFormat="1" customHeight="1" ht="0.75" hidden="1">
      <c r="A113" s="1782"/>
      <c r="B113" s="1782"/>
      <c r="C113" s="371" t="s">
        <v>1556</v>
      </c>
      <c r="D113" s="2464"/>
      <c r="E113" s="2206"/>
      <c r="F113" s="2385"/>
      <c r="G113" s="402"/>
      <c r="H113" s="1502"/>
      <c r="I113" s="653"/>
      <c r="J113" s="573"/>
      <c r="K113" s="1502"/>
      <c r="L113" s="216"/>
      <c r="M113" s="343"/>
      <c r="N113" s="336"/>
      <c r="O113" s="1626"/>
      <c r="P113" s="1626"/>
      <c r="AH113" s="1633">
        <v>0</v>
      </c>
    </row>
    <row s="1637" customFormat="1" customHeight="1" ht="18.75" hidden="1">
      <c r="A114" s="1782" t="s">
        <v>224</v>
      </c>
      <c r="B114" s="1782" t="s">
        <v>225</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305</v>
      </c>
      <c r="M114" s="343"/>
      <c r="N114" s="336"/>
      <c r="O114" s="1626"/>
      <c r="P114" s="1626"/>
      <c r="AH114" s="1633">
        <v>0</v>
      </c>
    </row>
    <row s="1637" customFormat="1" customHeight="1" ht="18.75" hidden="1">
      <c r="A115" s="1782"/>
      <c r="B115" s="1782"/>
      <c r="C115" s="371" t="s">
        <v>1549</v>
      </c>
      <c r="D115" s="2464"/>
      <c r="E115" s="2206"/>
      <c r="F115" s="2385"/>
      <c r="G115" s="2429"/>
      <c r="H115" s="1502"/>
      <c r="I115" s="653" t="s">
        <v>1548</v>
      </c>
      <c r="J115" s="573"/>
      <c r="K115" s="1502"/>
      <c r="L115" s="216"/>
      <c r="M115" s="343"/>
      <c r="N115" s="336"/>
      <c r="O115" s="1626"/>
      <c r="P115" s="1626"/>
      <c r="AH115" s="1633">
        <v>0</v>
      </c>
    </row>
    <row s="1637" customFormat="1" customHeight="1" ht="0.75" hidden="1">
      <c r="A116" s="1782"/>
      <c r="B116" s="1782"/>
      <c r="C116" s="371" t="s">
        <v>1556</v>
      </c>
      <c r="D116" s="2464"/>
      <c r="E116" s="2206"/>
      <c r="F116" s="2385"/>
      <c r="G116" s="402"/>
      <c r="H116" s="1502"/>
      <c r="I116" s="653"/>
      <c r="J116" s="573"/>
      <c r="K116" s="1502"/>
      <c r="L116" s="216"/>
      <c r="M116" s="343"/>
      <c r="N116" s="336"/>
      <c r="O116" s="1626"/>
      <c r="P116" s="1626"/>
      <c r="AH116" s="1633">
        <v>0</v>
      </c>
    </row>
    <row s="1637" customFormat="1" customHeight="1" ht="18.75" hidden="1">
      <c r="A117" s="1782" t="s">
        <v>229</v>
      </c>
      <c r="B117" s="1782" t="s">
        <v>230</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305</v>
      </c>
      <c r="M117" s="343"/>
      <c r="N117" s="336"/>
      <c r="O117" s="1626"/>
      <c r="P117" s="1626"/>
      <c r="AH117" s="1633">
        <v>0</v>
      </c>
    </row>
    <row s="1637" customFormat="1" customHeight="1" ht="18.75" hidden="1">
      <c r="A118" s="1782"/>
      <c r="B118" s="1782"/>
      <c r="C118" s="371" t="s">
        <v>1549</v>
      </c>
      <c r="D118" s="2464"/>
      <c r="E118" s="2206"/>
      <c r="F118" s="2385"/>
      <c r="G118" s="2429"/>
      <c r="H118" s="1502"/>
      <c r="I118" s="653" t="s">
        <v>1548</v>
      </c>
      <c r="J118" s="573"/>
      <c r="K118" s="1502"/>
      <c r="L118" s="216"/>
      <c r="M118" s="343"/>
      <c r="N118" s="336"/>
      <c r="O118" s="1626"/>
      <c r="P118" s="1626"/>
      <c r="AH118" s="1633">
        <v>0</v>
      </c>
    </row>
    <row s="1637" customFormat="1" customHeight="1" ht="0.75" hidden="1">
      <c r="A119" s="1782"/>
      <c r="B119" s="1782"/>
      <c r="C119" s="371" t="s">
        <v>1556</v>
      </c>
      <c r="D119" s="2464"/>
      <c r="E119" s="2206"/>
      <c r="F119" s="2385"/>
      <c r="G119" s="402"/>
      <c r="H119" s="1502"/>
      <c r="I119" s="653"/>
      <c r="J119" s="573"/>
      <c r="K119" s="1502"/>
      <c r="L119" s="216"/>
      <c r="M119" s="343"/>
      <c r="N119" s="336"/>
      <c r="O119" s="1626"/>
      <c r="P119" s="1626"/>
      <c r="AH119" s="1633">
        <v>0</v>
      </c>
    </row>
    <row s="1637" customFormat="1" customHeight="1" ht="18.75" hidden="1">
      <c r="A120" s="1782" t="s">
        <v>234</v>
      </c>
      <c r="B120" s="1782" t="s">
        <v>235</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305</v>
      </c>
      <c r="M120" s="343"/>
      <c r="N120" s="336"/>
      <c r="O120" s="1626"/>
      <c r="P120" s="1626"/>
      <c r="AH120" s="1633">
        <v>0</v>
      </c>
    </row>
    <row s="1637" customFormat="1" customHeight="1" ht="18.75" hidden="1">
      <c r="A121" s="1782"/>
      <c r="B121" s="1782"/>
      <c r="C121" s="371" t="s">
        <v>1549</v>
      </c>
      <c r="D121" s="2464"/>
      <c r="E121" s="2206"/>
      <c r="F121" s="2385"/>
      <c r="G121" s="2429"/>
      <c r="H121" s="1502"/>
      <c r="I121" s="653" t="s">
        <v>1548</v>
      </c>
      <c r="J121" s="573"/>
      <c r="K121" s="1502"/>
      <c r="L121" s="216"/>
      <c r="M121" s="343"/>
      <c r="N121" s="336"/>
      <c r="O121" s="1626"/>
      <c r="P121" s="1626"/>
      <c r="AH121" s="1633">
        <v>0</v>
      </c>
    </row>
    <row s="1637" customFormat="1" customHeight="1" ht="0.75" hidden="1">
      <c r="A122" s="1782"/>
      <c r="B122" s="1782"/>
      <c r="C122" s="371" t="s">
        <v>1556</v>
      </c>
      <c r="D122" s="2464"/>
      <c r="E122" s="2206"/>
      <c r="F122" s="2385"/>
      <c r="G122" s="402"/>
      <c r="H122" s="1502"/>
      <c r="I122" s="653"/>
      <c r="J122" s="573"/>
      <c r="K122" s="1502"/>
      <c r="L122" s="216"/>
      <c r="M122" s="343"/>
      <c r="N122" s="336"/>
      <c r="O122" s="1626"/>
      <c r="P122" s="1626"/>
      <c r="AH122" s="1633">
        <v>0</v>
      </c>
    </row>
    <row s="1637" customFormat="1" customHeight="1" ht="18.75" hidden="1">
      <c r="A123" s="1782" t="s">
        <v>239</v>
      </c>
      <c r="B123" s="1782" t="s">
        <v>240</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305</v>
      </c>
      <c r="M123" s="343"/>
      <c r="N123" s="336"/>
      <c r="O123" s="1626"/>
      <c r="P123" s="1626"/>
      <c r="AH123" s="1633">
        <v>0</v>
      </c>
    </row>
    <row s="1637" customFormat="1" customHeight="1" ht="18.75" hidden="1">
      <c r="A124" s="1782"/>
      <c r="B124" s="1782"/>
      <c r="C124" s="371" t="s">
        <v>1549</v>
      </c>
      <c r="D124" s="2464"/>
      <c r="E124" s="2206"/>
      <c r="F124" s="2385"/>
      <c r="G124" s="2429"/>
      <c r="H124" s="1502"/>
      <c r="I124" s="653" t="s">
        <v>1548</v>
      </c>
      <c r="J124" s="573"/>
      <c r="K124" s="1502"/>
      <c r="L124" s="216"/>
      <c r="M124" s="343"/>
      <c r="N124" s="336"/>
      <c r="O124" s="1626"/>
      <c r="P124" s="1626"/>
      <c r="AH124" s="1633">
        <v>0</v>
      </c>
    </row>
    <row s="1637" customFormat="1" customHeight="1" ht="0.75" hidden="1">
      <c r="A125" s="1782"/>
      <c r="B125" s="1782"/>
      <c r="C125" s="371" t="s">
        <v>1556</v>
      </c>
      <c r="D125" s="2464"/>
      <c r="E125" s="2206"/>
      <c r="F125" s="2385"/>
      <c r="G125" s="402"/>
      <c r="H125" s="1502"/>
      <c r="I125" s="653"/>
      <c r="J125" s="573"/>
      <c r="K125" s="1502"/>
      <c r="L125" s="216"/>
      <c r="M125" s="343"/>
      <c r="N125" s="336"/>
      <c r="O125" s="1626"/>
      <c r="P125" s="1626"/>
      <c r="AH125" s="1633">
        <v>0</v>
      </c>
    </row>
    <row s="1637" customFormat="1" customHeight="1" ht="18.75" hidden="1">
      <c r="A126" s="1782" t="s">
        <v>244</v>
      </c>
      <c r="B126" s="1782" t="s">
        <v>245</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305</v>
      </c>
      <c r="M126" s="343"/>
      <c r="N126" s="336"/>
      <c r="O126" s="1626"/>
      <c r="P126" s="1626"/>
      <c r="AH126" s="1633">
        <v>0</v>
      </c>
    </row>
    <row s="1637" customFormat="1" customHeight="1" ht="18.75" hidden="1">
      <c r="A127" s="1782"/>
      <c r="B127" s="1782"/>
      <c r="C127" s="371" t="s">
        <v>1549</v>
      </c>
      <c r="D127" s="2464"/>
      <c r="E127" s="2206"/>
      <c r="F127" s="2385"/>
      <c r="G127" s="2429"/>
      <c r="H127" s="1502"/>
      <c r="I127" s="653" t="s">
        <v>1548</v>
      </c>
      <c r="J127" s="573"/>
      <c r="K127" s="1502"/>
      <c r="L127" s="216"/>
      <c r="M127" s="343"/>
      <c r="N127" s="336"/>
      <c r="O127" s="1626"/>
      <c r="P127" s="1626"/>
      <c r="AH127" s="1633">
        <v>0</v>
      </c>
    </row>
    <row s="1637" customFormat="1" customHeight="1" ht="0.75" hidden="1">
      <c r="A128" s="1782"/>
      <c r="B128" s="1782"/>
      <c r="C128" s="371" t="s">
        <v>1556</v>
      </c>
      <c r="D128" s="2464"/>
      <c r="E128" s="2206"/>
      <c r="F128" s="2385"/>
      <c r="G128" s="402"/>
      <c r="H128" s="1502"/>
      <c r="I128" s="653"/>
      <c r="J128" s="573"/>
      <c r="K128" s="1502"/>
      <c r="L128" s="216"/>
      <c r="M128" s="343"/>
      <c r="N128" s="336"/>
      <c r="O128" s="1626"/>
      <c r="P128" s="1626"/>
      <c r="AH128" s="1633">
        <v>0</v>
      </c>
    </row>
    <row s="1637" customFormat="1" customHeight="1" ht="18.75" hidden="1">
      <c r="A129" s="1782" t="s">
        <v>249</v>
      </c>
      <c r="B129" s="1782" t="s">
        <v>250</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305</v>
      </c>
      <c r="M129" s="343"/>
      <c r="N129" s="336"/>
      <c r="O129" s="1626"/>
      <c r="P129" s="1626"/>
      <c r="AH129" s="1633">
        <v>0</v>
      </c>
    </row>
    <row s="1637" customFormat="1" customHeight="1" ht="18.75" hidden="1">
      <c r="A130" s="1782"/>
      <c r="B130" s="1782"/>
      <c r="C130" s="371" t="s">
        <v>1549</v>
      </c>
      <c r="D130" s="2464"/>
      <c r="E130" s="2206"/>
      <c r="F130" s="2385"/>
      <c r="G130" s="2429"/>
      <c r="H130" s="1502"/>
      <c r="I130" s="653" t="s">
        <v>1548</v>
      </c>
      <c r="J130" s="573"/>
      <c r="K130" s="1502"/>
      <c r="L130" s="216"/>
      <c r="M130" s="343"/>
      <c r="N130" s="336"/>
      <c r="O130" s="1626"/>
      <c r="P130" s="1626"/>
      <c r="AH130" s="1633">
        <v>0</v>
      </c>
    </row>
    <row s="1637" customFormat="1" customHeight="1" ht="0.75" hidden="1">
      <c r="A131" s="1782"/>
      <c r="B131" s="1782"/>
      <c r="C131" s="371" t="s">
        <v>1556</v>
      </c>
      <c r="D131" s="2464"/>
      <c r="E131" s="2206"/>
      <c r="F131" s="2385"/>
      <c r="G131" s="402"/>
      <c r="H131" s="1502"/>
      <c r="I131" s="653"/>
      <c r="J131" s="573"/>
      <c r="K131" s="1502"/>
      <c r="L131" s="216"/>
      <c r="M131" s="343"/>
      <c r="N131" s="336"/>
      <c r="O131" s="1626"/>
      <c r="P131" s="1626"/>
      <c r="AH131" s="1633">
        <v>0</v>
      </c>
    </row>
    <row s="1637" customFormat="1" customHeight="1" ht="18.75" hidden="1">
      <c r="A132" s="1782" t="s">
        <v>254</v>
      </c>
      <c r="B132" s="1782" t="s">
        <v>255</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305</v>
      </c>
      <c r="M132" s="343"/>
      <c r="N132" s="336"/>
      <c r="O132" s="1626"/>
      <c r="P132" s="1626"/>
      <c r="AH132" s="1633">
        <v>0</v>
      </c>
    </row>
    <row s="1637" customFormat="1" customHeight="1" ht="18.75" hidden="1">
      <c r="A133" s="1782"/>
      <c r="B133" s="1782"/>
      <c r="C133" s="371" t="s">
        <v>1549</v>
      </c>
      <c r="D133" s="2464"/>
      <c r="E133" s="2206"/>
      <c r="F133" s="2385"/>
      <c r="G133" s="2429"/>
      <c r="H133" s="1502"/>
      <c r="I133" s="653" t="s">
        <v>1548</v>
      </c>
      <c r="J133" s="573"/>
      <c r="K133" s="1502"/>
      <c r="L133" s="216"/>
      <c r="M133" s="343"/>
      <c r="N133" s="336"/>
      <c r="O133" s="1626"/>
      <c r="P133" s="1626"/>
      <c r="AH133" s="1633">
        <v>0</v>
      </c>
    </row>
    <row s="1637" customFormat="1" customHeight="1" ht="0.75" hidden="1">
      <c r="A134" s="1782"/>
      <c r="B134" s="1782"/>
      <c r="C134" s="371" t="s">
        <v>1556</v>
      </c>
      <c r="D134" s="2464"/>
      <c r="E134" s="2206"/>
      <c r="F134" s="2385"/>
      <c r="G134" s="402"/>
      <c r="H134" s="1502"/>
      <c r="I134" s="653"/>
      <c r="J134" s="573"/>
      <c r="K134" s="1502"/>
      <c r="L134" s="216"/>
      <c r="M134" s="343"/>
      <c r="N134" s="336"/>
      <c r="O134" s="1626"/>
      <c r="P134" s="1626"/>
      <c r="AH134" s="1633">
        <v>0</v>
      </c>
    </row>
    <row s="1637" customFormat="1" customHeight="1" ht="18.75" hidden="1">
      <c r="A135" s="1782" t="s">
        <v>259</v>
      </c>
      <c r="B135" s="1782" t="s">
        <v>260</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305</v>
      </c>
      <c r="M135" s="343"/>
      <c r="N135" s="336"/>
      <c r="O135" s="1626"/>
      <c r="P135" s="1626"/>
      <c r="AH135" s="1633">
        <v>0</v>
      </c>
    </row>
    <row s="1637" customFormat="1" customHeight="1" ht="18.75" hidden="1">
      <c r="A136" s="1782"/>
      <c r="B136" s="1782"/>
      <c r="C136" s="371" t="s">
        <v>1549</v>
      </c>
      <c r="D136" s="2464"/>
      <c r="E136" s="2206"/>
      <c r="F136" s="2385"/>
      <c r="G136" s="2429"/>
      <c r="H136" s="1502"/>
      <c r="I136" s="653" t="s">
        <v>1548</v>
      </c>
      <c r="J136" s="573"/>
      <c r="K136" s="1502"/>
      <c r="L136" s="216"/>
      <c r="M136" s="343"/>
      <c r="N136" s="336"/>
      <c r="O136" s="1626"/>
      <c r="P136" s="1626"/>
      <c r="AH136" s="1633">
        <v>0</v>
      </c>
    </row>
    <row s="1637" customFormat="1" customHeight="1" ht="0.75" hidden="1">
      <c r="A137" s="1782"/>
      <c r="B137" s="1782"/>
      <c r="C137" s="371" t="s">
        <v>1556</v>
      </c>
      <c r="D137" s="2464"/>
      <c r="E137" s="2206"/>
      <c r="F137" s="2385"/>
      <c r="G137" s="402"/>
      <c r="H137" s="1502"/>
      <c r="I137" s="653"/>
      <c r="J137" s="573"/>
      <c r="K137" s="1502"/>
      <c r="L137" s="216"/>
      <c r="M137" s="343"/>
      <c r="N137" s="336"/>
      <c r="O137" s="1626"/>
      <c r="P137" s="1626"/>
      <c r="AH137" s="1633">
        <v>0</v>
      </c>
    </row>
    <row s="1637" customFormat="1" customHeight="1" ht="18.75" hidden="1">
      <c r="A138" s="1782" t="s">
        <v>264</v>
      </c>
      <c r="B138" s="1782" t="s">
        <v>265</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305</v>
      </c>
      <c r="M138" s="343"/>
      <c r="N138" s="336"/>
      <c r="O138" s="1626"/>
      <c r="P138" s="1626"/>
      <c r="AH138" s="1633">
        <v>0</v>
      </c>
    </row>
    <row s="1637" customFormat="1" customHeight="1" ht="18.75" hidden="1">
      <c r="A139" s="1782"/>
      <c r="B139" s="1782"/>
      <c r="C139" s="371" t="s">
        <v>1549</v>
      </c>
      <c r="D139" s="2464"/>
      <c r="E139" s="2206"/>
      <c r="F139" s="2385"/>
      <c r="G139" s="2429"/>
      <c r="H139" s="1502"/>
      <c r="I139" s="653" t="s">
        <v>1548</v>
      </c>
      <c r="J139" s="573"/>
      <c r="K139" s="1502"/>
      <c r="L139" s="216"/>
      <c r="M139" s="343"/>
      <c r="N139" s="336"/>
      <c r="O139" s="1626"/>
      <c r="P139" s="1626"/>
      <c r="AH139" s="1633">
        <v>0</v>
      </c>
    </row>
    <row s="1637" customFormat="1" customHeight="1" ht="0.75" hidden="1">
      <c r="A140" s="1782"/>
      <c r="B140" s="1782"/>
      <c r="C140" s="371" t="s">
        <v>1556</v>
      </c>
      <c r="D140" s="2464"/>
      <c r="E140" s="2206"/>
      <c r="F140" s="2385"/>
      <c r="G140" s="402"/>
      <c r="H140" s="1502"/>
      <c r="I140" s="653"/>
      <c r="J140" s="573"/>
      <c r="K140" s="1502"/>
      <c r="L140" s="216"/>
      <c r="M140" s="343"/>
      <c r="N140" s="336"/>
      <c r="O140" s="1626"/>
      <c r="P140" s="1626"/>
      <c r="AH140" s="1633">
        <v>0</v>
      </c>
    </row>
    <row s="1637" customFormat="1" customHeight="1" ht="18.75" hidden="1">
      <c r="A141" s="1782" t="s">
        <v>269</v>
      </c>
      <c r="B141" s="1782" t="s">
        <v>270</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305</v>
      </c>
      <c r="M141" s="343"/>
      <c r="N141" s="336"/>
      <c r="O141" s="1626"/>
      <c r="P141" s="1626"/>
      <c r="AH141" s="1633">
        <v>0</v>
      </c>
    </row>
    <row s="1637" customFormat="1" customHeight="1" ht="18.75" hidden="1">
      <c r="A142" s="1782"/>
      <c r="B142" s="1782"/>
      <c r="C142" s="371" t="s">
        <v>1549</v>
      </c>
      <c r="D142" s="2464"/>
      <c r="E142" s="2206"/>
      <c r="F142" s="2385"/>
      <c r="G142" s="2429"/>
      <c r="H142" s="1502"/>
      <c r="I142" s="653" t="s">
        <v>1548</v>
      </c>
      <c r="J142" s="573"/>
      <c r="K142" s="1502"/>
      <c r="L142" s="216"/>
      <c r="M142" s="343"/>
      <c r="N142" s="336"/>
      <c r="O142" s="1626"/>
      <c r="P142" s="1626"/>
      <c r="AH142" s="1633">
        <v>0</v>
      </c>
    </row>
    <row s="1637" customFormat="1" customHeight="1" ht="0.75" hidden="1">
      <c r="A143" s="1782"/>
      <c r="B143" s="1782"/>
      <c r="C143" s="371" t="s">
        <v>1556</v>
      </c>
      <c r="D143" s="2464"/>
      <c r="E143" s="2206"/>
      <c r="F143" s="2385"/>
      <c r="G143" s="402"/>
      <c r="H143" s="1502"/>
      <c r="I143" s="653"/>
      <c r="J143" s="573"/>
      <c r="K143" s="1502"/>
      <c r="L143" s="216"/>
      <c r="M143" s="343"/>
      <c r="N143" s="336"/>
      <c r="O143" s="1626"/>
      <c r="P143" s="1626"/>
      <c r="AH143" s="1633">
        <v>0</v>
      </c>
    </row>
    <row s="1637" customFormat="1" customHeight="1" ht="18.75" hidden="1">
      <c r="A144" s="1782" t="s">
        <v>274</v>
      </c>
      <c r="B144" s="1782" t="s">
        <v>275</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305</v>
      </c>
      <c r="M144" s="343"/>
      <c r="N144" s="336"/>
      <c r="O144" s="1626"/>
      <c r="P144" s="1626"/>
      <c r="AH144" s="1633">
        <v>0</v>
      </c>
    </row>
    <row s="1637" customFormat="1" customHeight="1" ht="18.75" hidden="1">
      <c r="A145" s="1782"/>
      <c r="B145" s="1782"/>
      <c r="C145" s="371" t="s">
        <v>1549</v>
      </c>
      <c r="D145" s="2464"/>
      <c r="E145" s="2206"/>
      <c r="F145" s="2385"/>
      <c r="G145" s="2429"/>
      <c r="H145" s="1502"/>
      <c r="I145" s="653" t="s">
        <v>1548</v>
      </c>
      <c r="J145" s="573"/>
      <c r="K145" s="1502"/>
      <c r="L145" s="216"/>
      <c r="M145" s="343"/>
      <c r="N145" s="336"/>
      <c r="O145" s="1626"/>
      <c r="P145" s="1626"/>
      <c r="AH145" s="1633">
        <v>0</v>
      </c>
    </row>
    <row s="1637" customFormat="1" customHeight="1" ht="1.05">
      <c r="A146" s="1782"/>
      <c r="B146" s="1782"/>
      <c r="C146" s="371" t="s">
        <v>1556</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156</v>
      </c>
      <c r="B148" s="1782" t="s">
        <v>157</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305</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1549</v>
      </c>
      <c r="D149" s="2464"/>
      <c r="E149" s="2206"/>
      <c r="F149" s="2385"/>
      <c r="G149" s="2429"/>
      <c r="H149" s="1502"/>
      <c r="I149" s="653" t="s">
        <v>1548</v>
      </c>
      <c r="J149" s="573"/>
      <c r="K149" s="1502"/>
      <c r="L149" s="216"/>
      <c r="M149" s="2172"/>
      <c r="N149" s="336"/>
      <c r="O149" s="1626"/>
      <c r="P149" s="1626"/>
      <c r="AH149" s="1633">
        <v>0</v>
      </c>
    </row>
    <row s="1637" customFormat="1" customHeight="1" ht="0.75" hidden="1">
      <c r="A150" s="1782"/>
      <c r="B150" s="1782"/>
      <c r="C150" s="371" t="s">
        <v>1556</v>
      </c>
      <c r="D150" s="2464"/>
      <c r="E150" s="2206"/>
      <c r="F150" s="2385"/>
      <c r="G150" s="402"/>
      <c r="H150" s="1502"/>
      <c r="I150" s="653"/>
      <c r="J150" s="573"/>
      <c r="K150" s="1502"/>
      <c r="L150" s="216"/>
      <c r="M150" s="2172"/>
      <c r="N150" s="336"/>
      <c r="O150" s="1626"/>
      <c r="P150" s="1626"/>
      <c r="AH150" s="1633">
        <v>0</v>
      </c>
    </row>
    <row s="1637" customFormat="1" customHeight="1" ht="45" hidden="1">
      <c r="A151" s="1782" t="s">
        <v>161</v>
      </c>
      <c r="B151" s="1782" t="s">
        <v>162</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305</v>
      </c>
      <c r="M151" s="2173"/>
      <c r="N151" s="336"/>
      <c r="O151" s="1626"/>
      <c r="P151" s="1626"/>
      <c r="AH151" s="1633">
        <v>0</v>
      </c>
    </row>
    <row s="1637" customFormat="1" customHeight="1" ht="18.75" hidden="1">
      <c r="A152" s="1782"/>
      <c r="B152" s="1782"/>
      <c r="C152" s="371" t="s">
        <v>1549</v>
      </c>
      <c r="D152" s="2464"/>
      <c r="E152" s="2206"/>
      <c r="F152" s="2385"/>
      <c r="G152" s="2429"/>
      <c r="H152" s="1502"/>
      <c r="I152" s="653" t="s">
        <v>1548</v>
      </c>
      <c r="J152" s="573"/>
      <c r="K152" s="1502"/>
      <c r="L152" s="216"/>
      <c r="M152" s="1863"/>
      <c r="N152" s="336"/>
      <c r="O152" s="1626"/>
      <c r="P152" s="1626"/>
      <c r="AH152" s="1633">
        <v>0</v>
      </c>
    </row>
    <row s="1637" customFormat="1" customHeight="1" ht="0.75" hidden="1">
      <c r="A153" s="1782"/>
      <c r="B153" s="1782"/>
      <c r="C153" s="371" t="s">
        <v>1556</v>
      </c>
      <c r="D153" s="2464"/>
      <c r="E153" s="2206"/>
      <c r="F153" s="2385"/>
      <c r="G153" s="402"/>
      <c r="H153" s="1502"/>
      <c r="I153" s="653"/>
      <c r="J153" s="573"/>
      <c r="K153" s="1502"/>
      <c r="L153" s="216"/>
      <c r="M153" s="343"/>
      <c r="N153" s="336"/>
      <c r="O153" s="1626"/>
      <c r="P153" s="1626"/>
      <c r="AH153" s="1633">
        <v>0</v>
      </c>
    </row>
    <row s="1637" customFormat="1" customHeight="1" ht="45" hidden="1">
      <c r="A154" s="1782" t="s">
        <v>168</v>
      </c>
      <c r="B154" s="1782" t="s">
        <v>169</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305</v>
      </c>
      <c r="M154" s="343"/>
      <c r="N154" s="336"/>
      <c r="O154" s="1626"/>
      <c r="P154" s="1626"/>
      <c r="AH154" s="1633">
        <v>0</v>
      </c>
    </row>
    <row s="1637" customFormat="1" customHeight="1" ht="18.75" hidden="1">
      <c r="A155" s="1782"/>
      <c r="B155" s="1782"/>
      <c r="C155" s="371" t="s">
        <v>1549</v>
      </c>
      <c r="D155" s="2464"/>
      <c r="E155" s="2206"/>
      <c r="F155" s="2385"/>
      <c r="G155" s="2429"/>
      <c r="H155" s="1502"/>
      <c r="I155" s="653" t="s">
        <v>1548</v>
      </c>
      <c r="J155" s="573"/>
      <c r="K155" s="1502"/>
      <c r="L155" s="216"/>
      <c r="M155" s="343"/>
      <c r="N155" s="336"/>
      <c r="O155" s="1626"/>
      <c r="P155" s="1626"/>
      <c r="AH155" s="1633">
        <v>0</v>
      </c>
    </row>
    <row s="1637" customFormat="1" customHeight="1" ht="0.75" hidden="1">
      <c r="A156" s="1782"/>
      <c r="B156" s="1782"/>
      <c r="C156" s="371" t="s">
        <v>1556</v>
      </c>
      <c r="D156" s="2464"/>
      <c r="E156" s="2206"/>
      <c r="F156" s="2385"/>
      <c r="G156" s="402"/>
      <c r="H156" s="1502"/>
      <c r="I156" s="653"/>
      <c r="J156" s="573"/>
      <c r="K156" s="1502"/>
      <c r="L156" s="216"/>
      <c r="M156" s="343"/>
      <c r="N156" s="336"/>
      <c r="O156" s="1626"/>
      <c r="P156" s="1626"/>
      <c r="AH156" s="1633">
        <v>0</v>
      </c>
    </row>
    <row s="1637" customFormat="1" customHeight="1" ht="45" hidden="1">
      <c r="A157" s="1782" t="s">
        <v>174</v>
      </c>
      <c r="B157" s="1782" t="s">
        <v>175</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305</v>
      </c>
      <c r="M157" s="343"/>
      <c r="N157" s="336"/>
      <c r="O157" s="1626"/>
      <c r="P157" s="1626"/>
      <c r="AH157" s="1633">
        <v>0</v>
      </c>
    </row>
    <row s="1637" customFormat="1" customHeight="1" ht="18.75" hidden="1">
      <c r="A158" s="1782"/>
      <c r="B158" s="1782"/>
      <c r="C158" s="371" t="s">
        <v>1549</v>
      </c>
      <c r="D158" s="2464"/>
      <c r="E158" s="2206"/>
      <c r="F158" s="2385"/>
      <c r="G158" s="2429"/>
      <c r="H158" s="1502"/>
      <c r="I158" s="653" t="s">
        <v>1548</v>
      </c>
      <c r="J158" s="573"/>
      <c r="K158" s="1502"/>
      <c r="L158" s="216"/>
      <c r="M158" s="343"/>
      <c r="N158" s="336"/>
      <c r="O158" s="1626"/>
      <c r="P158" s="1626"/>
      <c r="AH158" s="1633">
        <v>0</v>
      </c>
    </row>
    <row s="1637" customFormat="1" customHeight="1" ht="0.75" hidden="1">
      <c r="A159" s="1782"/>
      <c r="B159" s="1782"/>
      <c r="C159" s="371" t="s">
        <v>1556</v>
      </c>
      <c r="D159" s="2464"/>
      <c r="E159" s="2206"/>
      <c r="F159" s="2385"/>
      <c r="G159" s="402"/>
      <c r="H159" s="1502"/>
      <c r="I159" s="653"/>
      <c r="J159" s="573"/>
      <c r="K159" s="1502"/>
      <c r="L159" s="216"/>
      <c r="M159" s="343"/>
      <c r="N159" s="336"/>
      <c r="O159" s="1626"/>
      <c r="P159" s="1626"/>
      <c r="AH159" s="1633">
        <v>0</v>
      </c>
    </row>
    <row s="1637" customFormat="1" customHeight="1" ht="18.75" hidden="1">
      <c r="A160" s="1782" t="s">
        <v>180</v>
      </c>
      <c r="B160" s="1782" t="s">
        <v>181</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305</v>
      </c>
      <c r="M160" s="343"/>
      <c r="N160" s="336"/>
      <c r="O160" s="1626"/>
      <c r="P160" s="1626"/>
      <c r="AH160" s="1633">
        <v>0</v>
      </c>
    </row>
    <row s="1637" customFormat="1" customHeight="1" ht="18.75" hidden="1">
      <c r="A161" s="1782"/>
      <c r="B161" s="1782"/>
      <c r="C161" s="371" t="s">
        <v>1549</v>
      </c>
      <c r="D161" s="2464"/>
      <c r="E161" s="2206"/>
      <c r="F161" s="2385"/>
      <c r="G161" s="2429"/>
      <c r="H161" s="1502"/>
      <c r="I161" s="653" t="s">
        <v>1548</v>
      </c>
      <c r="J161" s="573"/>
      <c r="K161" s="1502"/>
      <c r="L161" s="216"/>
      <c r="M161" s="343"/>
      <c r="N161" s="336"/>
      <c r="O161" s="1626"/>
      <c r="P161" s="1626"/>
      <c r="AH161" s="1633">
        <v>0</v>
      </c>
    </row>
    <row s="1637" customFormat="1" customHeight="1" ht="0.75" hidden="1">
      <c r="A162" s="1782"/>
      <c r="B162" s="1782"/>
      <c r="C162" s="371" t="s">
        <v>1556</v>
      </c>
      <c r="D162" s="2464"/>
      <c r="E162" s="2206"/>
      <c r="F162" s="2385"/>
      <c r="G162" s="402"/>
      <c r="H162" s="1502"/>
      <c r="I162" s="653"/>
      <c r="J162" s="573"/>
      <c r="K162" s="1502"/>
      <c r="L162" s="216"/>
      <c r="M162" s="343"/>
      <c r="N162" s="336"/>
      <c r="O162" s="1626"/>
      <c r="P162" s="1626"/>
      <c r="AH162" s="1633">
        <v>0</v>
      </c>
    </row>
    <row s="1637" customFormat="1" customHeight="1" ht="18.75" hidden="1">
      <c r="A163" s="1782" t="s">
        <v>186</v>
      </c>
      <c r="B163" s="1782" t="s">
        <v>187</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305</v>
      </c>
      <c r="M163" s="343"/>
      <c r="N163" s="336"/>
      <c r="O163" s="1626"/>
      <c r="P163" s="1626"/>
      <c r="AH163" s="1633">
        <v>0</v>
      </c>
    </row>
    <row s="1637" customFormat="1" customHeight="1" ht="18.75" hidden="1">
      <c r="A164" s="1782"/>
      <c r="B164" s="1782"/>
      <c r="C164" s="371" t="s">
        <v>1549</v>
      </c>
      <c r="D164" s="2464"/>
      <c r="E164" s="2206"/>
      <c r="F164" s="2385"/>
      <c r="G164" s="2429"/>
      <c r="H164" s="1502"/>
      <c r="I164" s="653" t="s">
        <v>1548</v>
      </c>
      <c r="J164" s="573"/>
      <c r="K164" s="1502"/>
      <c r="L164" s="216"/>
      <c r="M164" s="343"/>
      <c r="N164" s="336"/>
      <c r="O164" s="1626"/>
      <c r="P164" s="1626"/>
      <c r="AH164" s="1633">
        <v>0</v>
      </c>
    </row>
    <row s="1637" customFormat="1" customHeight="1" ht="0.75" hidden="1">
      <c r="A165" s="1782"/>
      <c r="B165" s="1782"/>
      <c r="C165" s="371" t="s">
        <v>1556</v>
      </c>
      <c r="D165" s="2464"/>
      <c r="E165" s="2206"/>
      <c r="F165" s="2385"/>
      <c r="G165" s="402"/>
      <c r="H165" s="1502"/>
      <c r="I165" s="653"/>
      <c r="J165" s="573"/>
      <c r="K165" s="1502"/>
      <c r="L165" s="216"/>
      <c r="M165" s="343"/>
      <c r="N165" s="336"/>
      <c r="O165" s="1626"/>
      <c r="P165" s="1626"/>
      <c r="AH165" s="1633">
        <v>0</v>
      </c>
    </row>
    <row s="1637" customFormat="1" customHeight="1" ht="18.75" hidden="1">
      <c r="A166" s="1782" t="s">
        <v>192</v>
      </c>
      <c r="B166" s="1782" t="s">
        <v>193</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305</v>
      </c>
      <c r="M166" s="343"/>
      <c r="N166" s="336"/>
      <c r="O166" s="1626"/>
      <c r="P166" s="1626"/>
      <c r="AH166" s="1633">
        <v>0</v>
      </c>
    </row>
    <row s="1637" customFormat="1" customHeight="1" ht="18.75" hidden="1">
      <c r="A167" s="1782"/>
      <c r="B167" s="1782"/>
      <c r="C167" s="371" t="s">
        <v>1549</v>
      </c>
      <c r="D167" s="2464"/>
      <c r="E167" s="2206"/>
      <c r="F167" s="2385"/>
      <c r="G167" s="2429"/>
      <c r="H167" s="1502"/>
      <c r="I167" s="653" t="s">
        <v>1548</v>
      </c>
      <c r="J167" s="573"/>
      <c r="K167" s="1502"/>
      <c r="L167" s="216"/>
      <c r="M167" s="343"/>
      <c r="N167" s="336"/>
      <c r="O167" s="1626"/>
      <c r="P167" s="1626"/>
      <c r="AH167" s="1633">
        <v>0</v>
      </c>
    </row>
    <row s="1637" customFormat="1" customHeight="1" ht="0.75" hidden="1">
      <c r="A168" s="1782"/>
      <c r="B168" s="1782"/>
      <c r="C168" s="371" t="s">
        <v>1556</v>
      </c>
      <c r="D168" s="2464"/>
      <c r="E168" s="2206"/>
      <c r="F168" s="2385"/>
      <c r="G168" s="402"/>
      <c r="H168" s="1502"/>
      <c r="I168" s="653"/>
      <c r="J168" s="573"/>
      <c r="K168" s="1502"/>
      <c r="L168" s="216"/>
      <c r="M168" s="343"/>
      <c r="N168" s="336"/>
      <c r="O168" s="1626"/>
      <c r="P168" s="1626"/>
      <c r="AH168" s="1633">
        <v>0</v>
      </c>
    </row>
    <row s="1637" customFormat="1" customHeight="1" ht="18.75" hidden="1">
      <c r="A169" s="1782" t="s">
        <v>198</v>
      </c>
      <c r="B169" s="1782" t="s">
        <v>199</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305</v>
      </c>
      <c r="M169" s="343"/>
      <c r="N169" s="336"/>
      <c r="O169" s="1626"/>
      <c r="P169" s="1626"/>
      <c r="AH169" s="1633">
        <v>0</v>
      </c>
    </row>
    <row s="1637" customFormat="1" customHeight="1" ht="18.75" hidden="1">
      <c r="A170" s="1782"/>
      <c r="B170" s="1782"/>
      <c r="C170" s="371" t="s">
        <v>1549</v>
      </c>
      <c r="D170" s="2464"/>
      <c r="E170" s="2206"/>
      <c r="F170" s="2385"/>
      <c r="G170" s="2429"/>
      <c r="H170" s="1502"/>
      <c r="I170" s="653" t="s">
        <v>1548</v>
      </c>
      <c r="J170" s="573"/>
      <c r="K170" s="1502"/>
      <c r="L170" s="216"/>
      <c r="M170" s="343"/>
      <c r="N170" s="336"/>
      <c r="O170" s="1626"/>
      <c r="P170" s="1626"/>
      <c r="AH170" s="1633">
        <v>0</v>
      </c>
    </row>
    <row s="1637" customFormat="1" customHeight="1" ht="0.75" hidden="1">
      <c r="A171" s="1782"/>
      <c r="B171" s="1782"/>
      <c r="C171" s="371" t="s">
        <v>1556</v>
      </c>
      <c r="D171" s="2464"/>
      <c r="E171" s="2206"/>
      <c r="F171" s="2385"/>
      <c r="G171" s="402"/>
      <c r="H171" s="1502"/>
      <c r="I171" s="653"/>
      <c r="J171" s="573"/>
      <c r="K171" s="1502"/>
      <c r="L171" s="216"/>
      <c r="M171" s="343"/>
      <c r="N171" s="336"/>
      <c r="O171" s="1626"/>
      <c r="P171" s="1626"/>
      <c r="AH171" s="1633">
        <v>0</v>
      </c>
    </row>
    <row s="1637" customFormat="1" customHeight="1" ht="18.75" hidden="1">
      <c r="A172" s="1782" t="s">
        <v>204</v>
      </c>
      <c r="B172" s="1782" t="s">
        <v>205</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305</v>
      </c>
      <c r="M172" s="343"/>
      <c r="N172" s="336"/>
      <c r="O172" s="1626"/>
      <c r="P172" s="1626"/>
      <c r="AH172" s="1633">
        <v>0</v>
      </c>
    </row>
    <row s="1637" customFormat="1" customHeight="1" ht="18.75" hidden="1">
      <c r="A173" s="1782"/>
      <c r="B173" s="1782"/>
      <c r="C173" s="371" t="s">
        <v>1549</v>
      </c>
      <c r="D173" s="2464"/>
      <c r="E173" s="2206"/>
      <c r="F173" s="2385"/>
      <c r="G173" s="2429"/>
      <c r="H173" s="1502"/>
      <c r="I173" s="653" t="s">
        <v>1548</v>
      </c>
      <c r="J173" s="573"/>
      <c r="K173" s="1502"/>
      <c r="L173" s="216"/>
      <c r="M173" s="343"/>
      <c r="N173" s="336"/>
      <c r="O173" s="1626"/>
      <c r="P173" s="1626"/>
      <c r="AH173" s="1633">
        <v>0</v>
      </c>
    </row>
    <row s="1637" customFormat="1" customHeight="1" ht="0.75" hidden="1">
      <c r="A174" s="1782"/>
      <c r="B174" s="1782"/>
      <c r="C174" s="371" t="s">
        <v>1556</v>
      </c>
      <c r="D174" s="2464"/>
      <c r="E174" s="2206"/>
      <c r="F174" s="2385"/>
      <c r="G174" s="402"/>
      <c r="H174" s="1502"/>
      <c r="I174" s="653"/>
      <c r="J174" s="573"/>
      <c r="K174" s="1502"/>
      <c r="L174" s="216"/>
      <c r="M174" s="343"/>
      <c r="N174" s="336"/>
      <c r="O174" s="1626"/>
      <c r="P174" s="1626"/>
      <c r="AH174" s="1633">
        <v>0</v>
      </c>
    </row>
    <row s="1637" customFormat="1" customHeight="1" ht="18.75" hidden="1">
      <c r="A175" s="1782" t="s">
        <v>224</v>
      </c>
      <c r="B175" s="1782" t="s">
        <v>225</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305</v>
      </c>
      <c r="M175" s="343"/>
      <c r="N175" s="336"/>
      <c r="O175" s="1626"/>
      <c r="P175" s="1626"/>
      <c r="AH175" s="1633">
        <v>0</v>
      </c>
    </row>
    <row s="1637" customFormat="1" customHeight="1" ht="18.75" hidden="1">
      <c r="A176" s="1782"/>
      <c r="B176" s="1782"/>
      <c r="C176" s="371" t="s">
        <v>1549</v>
      </c>
      <c r="D176" s="2464"/>
      <c r="E176" s="2206"/>
      <c r="F176" s="2385"/>
      <c r="G176" s="2429"/>
      <c r="H176" s="1502"/>
      <c r="I176" s="653" t="s">
        <v>1548</v>
      </c>
      <c r="J176" s="573"/>
      <c r="K176" s="1502"/>
      <c r="L176" s="216"/>
      <c r="M176" s="343"/>
      <c r="N176" s="336"/>
      <c r="O176" s="1626"/>
      <c r="P176" s="1626"/>
      <c r="AH176" s="1633">
        <v>0</v>
      </c>
    </row>
    <row s="1637" customFormat="1" customHeight="1" ht="0.75" hidden="1">
      <c r="A177" s="1782"/>
      <c r="B177" s="1782"/>
      <c r="C177" s="371" t="s">
        <v>1556</v>
      </c>
      <c r="D177" s="2464"/>
      <c r="E177" s="2206"/>
      <c r="F177" s="2385"/>
      <c r="G177" s="402"/>
      <c r="H177" s="1502"/>
      <c r="I177" s="653"/>
      <c r="J177" s="573"/>
      <c r="K177" s="1502"/>
      <c r="L177" s="216"/>
      <c r="M177" s="343"/>
      <c r="N177" s="336"/>
      <c r="O177" s="1626"/>
      <c r="P177" s="1626"/>
      <c r="AH177" s="1633">
        <v>0</v>
      </c>
    </row>
    <row s="1637" customFormat="1" customHeight="1" ht="18.75" hidden="1">
      <c r="A178" s="1782" t="s">
        <v>229</v>
      </c>
      <c r="B178" s="1782" t="s">
        <v>230</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305</v>
      </c>
      <c r="M178" s="343"/>
      <c r="N178" s="336"/>
      <c r="O178" s="1626"/>
      <c r="P178" s="1626"/>
      <c r="AH178" s="1633">
        <v>0</v>
      </c>
    </row>
    <row s="1637" customFormat="1" customHeight="1" ht="18.75" hidden="1">
      <c r="A179" s="1782"/>
      <c r="B179" s="1782"/>
      <c r="C179" s="371" t="s">
        <v>1549</v>
      </c>
      <c r="D179" s="2464"/>
      <c r="E179" s="2206"/>
      <c r="F179" s="2385"/>
      <c r="G179" s="2429"/>
      <c r="H179" s="1502"/>
      <c r="I179" s="653" t="s">
        <v>1548</v>
      </c>
      <c r="J179" s="573"/>
      <c r="K179" s="1502"/>
      <c r="L179" s="216"/>
      <c r="M179" s="343"/>
      <c r="N179" s="336"/>
      <c r="O179" s="1626"/>
      <c r="P179" s="1626"/>
      <c r="AH179" s="1633">
        <v>0</v>
      </c>
    </row>
    <row s="1637" customFormat="1" customHeight="1" ht="0.75" hidden="1">
      <c r="A180" s="1782"/>
      <c r="B180" s="1782"/>
      <c r="C180" s="371" t="s">
        <v>1556</v>
      </c>
      <c r="D180" s="2464"/>
      <c r="E180" s="2206"/>
      <c r="F180" s="2385"/>
      <c r="G180" s="402"/>
      <c r="H180" s="1502"/>
      <c r="I180" s="653"/>
      <c r="J180" s="573"/>
      <c r="K180" s="1502"/>
      <c r="L180" s="216"/>
      <c r="M180" s="343"/>
      <c r="N180" s="336"/>
      <c r="O180" s="1626"/>
      <c r="P180" s="1626"/>
      <c r="AH180" s="1633">
        <v>0</v>
      </c>
    </row>
    <row s="1637" customFormat="1" customHeight="1" ht="18.75" hidden="1">
      <c r="A181" s="1782" t="s">
        <v>234</v>
      </c>
      <c r="B181" s="1782" t="s">
        <v>235</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305</v>
      </c>
      <c r="M181" s="343"/>
      <c r="N181" s="336"/>
      <c r="O181" s="1626"/>
      <c r="P181" s="1626"/>
      <c r="AH181" s="1633">
        <v>0</v>
      </c>
    </row>
    <row s="1637" customFormat="1" customHeight="1" ht="18.75" hidden="1">
      <c r="A182" s="1782"/>
      <c r="B182" s="1782"/>
      <c r="C182" s="371" t="s">
        <v>1549</v>
      </c>
      <c r="D182" s="2464"/>
      <c r="E182" s="2206"/>
      <c r="F182" s="2385"/>
      <c r="G182" s="2429"/>
      <c r="H182" s="1502"/>
      <c r="I182" s="653" t="s">
        <v>1548</v>
      </c>
      <c r="J182" s="573"/>
      <c r="K182" s="1502"/>
      <c r="L182" s="216"/>
      <c r="M182" s="343"/>
      <c r="N182" s="336"/>
      <c r="O182" s="1626"/>
      <c r="P182" s="1626"/>
      <c r="AH182" s="1633">
        <v>0</v>
      </c>
    </row>
    <row s="1637" customFormat="1" customHeight="1" ht="0.75" hidden="1">
      <c r="A183" s="1782"/>
      <c r="B183" s="1782"/>
      <c r="C183" s="371" t="s">
        <v>1556</v>
      </c>
      <c r="D183" s="2464"/>
      <c r="E183" s="2206"/>
      <c r="F183" s="2385"/>
      <c r="G183" s="402"/>
      <c r="H183" s="1502"/>
      <c r="I183" s="653"/>
      <c r="J183" s="573"/>
      <c r="K183" s="1502"/>
      <c r="L183" s="216"/>
      <c r="M183" s="343"/>
      <c r="N183" s="336"/>
      <c r="O183" s="1626"/>
      <c r="P183" s="1626"/>
      <c r="AH183" s="1633">
        <v>0</v>
      </c>
    </row>
    <row s="1637" customFormat="1" customHeight="1" ht="18.75" hidden="1">
      <c r="A184" s="1782" t="s">
        <v>239</v>
      </c>
      <c r="B184" s="1782" t="s">
        <v>240</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305</v>
      </c>
      <c r="M184" s="343"/>
      <c r="N184" s="336"/>
      <c r="O184" s="1626"/>
      <c r="P184" s="1626"/>
      <c r="AH184" s="1633">
        <v>0</v>
      </c>
    </row>
    <row s="1637" customFormat="1" customHeight="1" ht="18.75" hidden="1">
      <c r="A185" s="1782"/>
      <c r="B185" s="1782"/>
      <c r="C185" s="371" t="s">
        <v>1549</v>
      </c>
      <c r="D185" s="2464"/>
      <c r="E185" s="2206"/>
      <c r="F185" s="2385"/>
      <c r="G185" s="2429"/>
      <c r="H185" s="1502"/>
      <c r="I185" s="653" t="s">
        <v>1548</v>
      </c>
      <c r="J185" s="573"/>
      <c r="K185" s="1502"/>
      <c r="L185" s="216"/>
      <c r="M185" s="343"/>
      <c r="N185" s="336"/>
      <c r="O185" s="1626"/>
      <c r="P185" s="1626"/>
      <c r="AH185" s="1633">
        <v>0</v>
      </c>
    </row>
    <row s="1637" customFormat="1" customHeight="1" ht="0.75" hidden="1">
      <c r="A186" s="1782"/>
      <c r="B186" s="1782"/>
      <c r="C186" s="371" t="s">
        <v>1556</v>
      </c>
      <c r="D186" s="2464"/>
      <c r="E186" s="2206"/>
      <c r="F186" s="2385"/>
      <c r="G186" s="402"/>
      <c r="H186" s="1502"/>
      <c r="I186" s="653"/>
      <c r="J186" s="573"/>
      <c r="K186" s="1502"/>
      <c r="L186" s="216"/>
      <c r="M186" s="343"/>
      <c r="N186" s="336"/>
      <c r="O186" s="1626"/>
      <c r="P186" s="1626"/>
      <c r="AH186" s="1633">
        <v>0</v>
      </c>
    </row>
    <row s="1637" customFormat="1" customHeight="1" ht="18.75" hidden="1">
      <c r="A187" s="1782" t="s">
        <v>244</v>
      </c>
      <c r="B187" s="1782" t="s">
        <v>245</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305</v>
      </c>
      <c r="M187" s="343"/>
      <c r="N187" s="336"/>
      <c r="O187" s="1626"/>
      <c r="P187" s="1626"/>
      <c r="AH187" s="1633">
        <v>0</v>
      </c>
    </row>
    <row s="1637" customFormat="1" customHeight="1" ht="18.75" hidden="1">
      <c r="A188" s="1782"/>
      <c r="B188" s="1782"/>
      <c r="C188" s="371" t="s">
        <v>1549</v>
      </c>
      <c r="D188" s="2464"/>
      <c r="E188" s="2206"/>
      <c r="F188" s="2385"/>
      <c r="G188" s="2429"/>
      <c r="H188" s="1502"/>
      <c r="I188" s="653" t="s">
        <v>1548</v>
      </c>
      <c r="J188" s="573"/>
      <c r="K188" s="1502"/>
      <c r="L188" s="216"/>
      <c r="M188" s="343"/>
      <c r="N188" s="336"/>
      <c r="O188" s="1626"/>
      <c r="P188" s="1626"/>
      <c r="AH188" s="1633">
        <v>0</v>
      </c>
    </row>
    <row s="1637" customFormat="1" customHeight="1" ht="0.75" hidden="1">
      <c r="A189" s="1782"/>
      <c r="B189" s="1782"/>
      <c r="C189" s="371" t="s">
        <v>1556</v>
      </c>
      <c r="D189" s="2464"/>
      <c r="E189" s="2206"/>
      <c r="F189" s="2385"/>
      <c r="G189" s="402"/>
      <c r="H189" s="1502"/>
      <c r="I189" s="653"/>
      <c r="J189" s="573"/>
      <c r="K189" s="1502"/>
      <c r="L189" s="216"/>
      <c r="M189" s="343"/>
      <c r="N189" s="336"/>
      <c r="O189" s="1626"/>
      <c r="P189" s="1626"/>
      <c r="AH189" s="1633">
        <v>0</v>
      </c>
    </row>
    <row s="1637" customFormat="1" customHeight="1" ht="18.75" hidden="1">
      <c r="A190" s="1782" t="s">
        <v>249</v>
      </c>
      <c r="B190" s="1782" t="s">
        <v>250</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305</v>
      </c>
      <c r="M190" s="343"/>
      <c r="N190" s="336"/>
      <c r="O190" s="1626"/>
      <c r="P190" s="1626"/>
      <c r="AH190" s="1633">
        <v>0</v>
      </c>
    </row>
    <row s="1637" customFormat="1" customHeight="1" ht="18.75" hidden="1">
      <c r="A191" s="1782"/>
      <c r="B191" s="1782"/>
      <c r="C191" s="371" t="s">
        <v>1549</v>
      </c>
      <c r="D191" s="2464"/>
      <c r="E191" s="2206"/>
      <c r="F191" s="2385"/>
      <c r="G191" s="2429"/>
      <c r="H191" s="1502"/>
      <c r="I191" s="653" t="s">
        <v>1548</v>
      </c>
      <c r="J191" s="573"/>
      <c r="K191" s="1502"/>
      <c r="L191" s="216"/>
      <c r="M191" s="343"/>
      <c r="N191" s="336"/>
      <c r="O191" s="1626"/>
      <c r="P191" s="1626"/>
      <c r="AH191" s="1633">
        <v>0</v>
      </c>
    </row>
    <row s="1637" customFormat="1" customHeight="1" ht="0.75" hidden="1">
      <c r="A192" s="1782"/>
      <c r="B192" s="1782"/>
      <c r="C192" s="371" t="s">
        <v>1556</v>
      </c>
      <c r="D192" s="2464"/>
      <c r="E192" s="2206"/>
      <c r="F192" s="2385"/>
      <c r="G192" s="402"/>
      <c r="H192" s="1502"/>
      <c r="I192" s="653"/>
      <c r="J192" s="573"/>
      <c r="K192" s="1502"/>
      <c r="L192" s="216"/>
      <c r="M192" s="343"/>
      <c r="N192" s="336"/>
      <c r="O192" s="1626"/>
      <c r="P192" s="1626"/>
      <c r="AH192" s="1633">
        <v>0</v>
      </c>
    </row>
    <row s="1637" customFormat="1" customHeight="1" ht="18.75" hidden="1">
      <c r="A193" s="1782" t="s">
        <v>254</v>
      </c>
      <c r="B193" s="1782" t="s">
        <v>255</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305</v>
      </c>
      <c r="M193" s="343"/>
      <c r="N193" s="336"/>
      <c r="O193" s="1626"/>
      <c r="P193" s="1626"/>
      <c r="AH193" s="1633">
        <v>0</v>
      </c>
    </row>
    <row s="1637" customFormat="1" customHeight="1" ht="18.75" hidden="1">
      <c r="A194" s="1782"/>
      <c r="B194" s="1782"/>
      <c r="C194" s="371" t="s">
        <v>1549</v>
      </c>
      <c r="D194" s="2464"/>
      <c r="E194" s="2206"/>
      <c r="F194" s="2385"/>
      <c r="G194" s="2429"/>
      <c r="H194" s="1502"/>
      <c r="I194" s="653" t="s">
        <v>1548</v>
      </c>
      <c r="J194" s="573"/>
      <c r="K194" s="1502"/>
      <c r="L194" s="216"/>
      <c r="M194" s="343"/>
      <c r="N194" s="336"/>
      <c r="O194" s="1626"/>
      <c r="P194" s="1626"/>
      <c r="AH194" s="1633">
        <v>0</v>
      </c>
    </row>
    <row s="1637" customFormat="1" customHeight="1" ht="0.75" hidden="1">
      <c r="A195" s="1782"/>
      <c r="B195" s="1782"/>
      <c r="C195" s="371" t="s">
        <v>1556</v>
      </c>
      <c r="D195" s="2464"/>
      <c r="E195" s="2206"/>
      <c r="F195" s="2385"/>
      <c r="G195" s="402"/>
      <c r="H195" s="1502"/>
      <c r="I195" s="653"/>
      <c r="J195" s="573"/>
      <c r="K195" s="1502"/>
      <c r="L195" s="216"/>
      <c r="M195" s="343"/>
      <c r="N195" s="336"/>
      <c r="O195" s="1626"/>
      <c r="P195" s="1626"/>
      <c r="AH195" s="1633">
        <v>0</v>
      </c>
    </row>
    <row s="1637" customFormat="1" customHeight="1" ht="18.75" hidden="1">
      <c r="A196" s="1782" t="s">
        <v>259</v>
      </c>
      <c r="B196" s="1782" t="s">
        <v>260</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305</v>
      </c>
      <c r="M196" s="343"/>
      <c r="N196" s="336"/>
      <c r="O196" s="1626"/>
      <c r="P196" s="1626"/>
      <c r="AH196" s="1633">
        <v>0</v>
      </c>
    </row>
    <row s="1637" customFormat="1" customHeight="1" ht="18.75" hidden="1">
      <c r="A197" s="1782"/>
      <c r="B197" s="1782"/>
      <c r="C197" s="371" t="s">
        <v>1549</v>
      </c>
      <c r="D197" s="2464"/>
      <c r="E197" s="2206"/>
      <c r="F197" s="2385"/>
      <c r="G197" s="2429"/>
      <c r="H197" s="1502"/>
      <c r="I197" s="653" t="s">
        <v>1548</v>
      </c>
      <c r="J197" s="573"/>
      <c r="K197" s="1502"/>
      <c r="L197" s="216"/>
      <c r="M197" s="343"/>
      <c r="N197" s="336"/>
      <c r="O197" s="1626"/>
      <c r="P197" s="1626"/>
      <c r="AH197" s="1633">
        <v>0</v>
      </c>
    </row>
    <row s="1637" customFormat="1" customHeight="1" ht="0.75" hidden="1">
      <c r="A198" s="1782"/>
      <c r="B198" s="1782"/>
      <c r="C198" s="371" t="s">
        <v>1556</v>
      </c>
      <c r="D198" s="2464"/>
      <c r="E198" s="2206"/>
      <c r="F198" s="2385"/>
      <c r="G198" s="402"/>
      <c r="H198" s="1502"/>
      <c r="I198" s="653"/>
      <c r="J198" s="573"/>
      <c r="K198" s="1502"/>
      <c r="L198" s="216"/>
      <c r="M198" s="343"/>
      <c r="N198" s="336"/>
      <c r="O198" s="1626"/>
      <c r="P198" s="1626"/>
      <c r="AH198" s="1633">
        <v>0</v>
      </c>
    </row>
    <row s="1637" customFormat="1" customHeight="1" ht="18.75" hidden="1">
      <c r="A199" s="1782" t="s">
        <v>264</v>
      </c>
      <c r="B199" s="1782" t="s">
        <v>265</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305</v>
      </c>
      <c r="M199" s="343"/>
      <c r="N199" s="336"/>
      <c r="O199" s="1626"/>
      <c r="P199" s="1626"/>
      <c r="AH199" s="1633">
        <v>0</v>
      </c>
    </row>
    <row s="1637" customFormat="1" customHeight="1" ht="18.75" hidden="1">
      <c r="A200" s="1782"/>
      <c r="B200" s="1782"/>
      <c r="C200" s="371" t="s">
        <v>1549</v>
      </c>
      <c r="D200" s="2464"/>
      <c r="E200" s="2206"/>
      <c r="F200" s="2385"/>
      <c r="G200" s="2429"/>
      <c r="H200" s="1502"/>
      <c r="I200" s="653" t="s">
        <v>1548</v>
      </c>
      <c r="J200" s="573"/>
      <c r="K200" s="1502"/>
      <c r="L200" s="216"/>
      <c r="M200" s="343"/>
      <c r="N200" s="336"/>
      <c r="O200" s="1626"/>
      <c r="P200" s="1626"/>
      <c r="AH200" s="1633">
        <v>0</v>
      </c>
    </row>
    <row s="1637" customFormat="1" customHeight="1" ht="0.75" hidden="1">
      <c r="A201" s="1782"/>
      <c r="B201" s="1782"/>
      <c r="C201" s="371" t="s">
        <v>1556</v>
      </c>
      <c r="D201" s="2464"/>
      <c r="E201" s="2206"/>
      <c r="F201" s="2385"/>
      <c r="G201" s="402"/>
      <c r="H201" s="1502"/>
      <c r="I201" s="653"/>
      <c r="J201" s="573"/>
      <c r="K201" s="1502"/>
      <c r="L201" s="216"/>
      <c r="M201" s="343"/>
      <c r="N201" s="336"/>
      <c r="O201" s="1626"/>
      <c r="P201" s="1626"/>
      <c r="AH201" s="1633">
        <v>0</v>
      </c>
    </row>
    <row s="1637" customFormat="1" customHeight="1" ht="18.75" hidden="1">
      <c r="A202" s="1782" t="s">
        <v>269</v>
      </c>
      <c r="B202" s="1782" t="s">
        <v>270</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305</v>
      </c>
      <c r="M202" s="343"/>
      <c r="N202" s="336"/>
      <c r="O202" s="1626"/>
      <c r="P202" s="1626"/>
      <c r="AH202" s="1633">
        <v>0</v>
      </c>
    </row>
    <row s="1637" customFormat="1" customHeight="1" ht="18.75" hidden="1">
      <c r="A203" s="1782"/>
      <c r="B203" s="1782"/>
      <c r="C203" s="371" t="s">
        <v>1549</v>
      </c>
      <c r="D203" s="2464"/>
      <c r="E203" s="2206"/>
      <c r="F203" s="2385"/>
      <c r="G203" s="2429"/>
      <c r="H203" s="1502"/>
      <c r="I203" s="653" t="s">
        <v>1548</v>
      </c>
      <c r="J203" s="573"/>
      <c r="K203" s="1502"/>
      <c r="L203" s="216"/>
      <c r="M203" s="343"/>
      <c r="N203" s="336"/>
      <c r="O203" s="1626"/>
      <c r="P203" s="1626"/>
      <c r="AH203" s="1633">
        <v>0</v>
      </c>
    </row>
    <row s="1637" customFormat="1" customHeight="1" ht="0.75" hidden="1">
      <c r="A204" s="1782"/>
      <c r="B204" s="1782"/>
      <c r="C204" s="371" t="s">
        <v>1556</v>
      </c>
      <c r="D204" s="2464"/>
      <c r="E204" s="2206"/>
      <c r="F204" s="2385"/>
      <c r="G204" s="402"/>
      <c r="H204" s="1502"/>
      <c r="I204" s="653"/>
      <c r="J204" s="573"/>
      <c r="K204" s="1502"/>
      <c r="L204" s="216"/>
      <c r="M204" s="343"/>
      <c r="N204" s="336"/>
      <c r="O204" s="1626"/>
      <c r="P204" s="1626"/>
      <c r="AH204" s="1633">
        <v>0</v>
      </c>
    </row>
    <row s="1637" customFormat="1" customHeight="1" ht="18.75" hidden="1">
      <c r="A205" s="1782" t="s">
        <v>274</v>
      </c>
      <c r="B205" s="1782" t="s">
        <v>275</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305</v>
      </c>
      <c r="M205" s="343"/>
      <c r="N205" s="336"/>
      <c r="O205" s="1626"/>
      <c r="P205" s="1626"/>
      <c r="AH205" s="1633">
        <v>0</v>
      </c>
    </row>
    <row s="1637" customFormat="1" customHeight="1" ht="18.75" hidden="1">
      <c r="A206" s="1782"/>
      <c r="B206" s="1782"/>
      <c r="C206" s="371" t="s">
        <v>1549</v>
      </c>
      <c r="D206" s="2464"/>
      <c r="E206" s="2206"/>
      <c r="F206" s="2385"/>
      <c r="G206" s="2429"/>
      <c r="H206" s="1502"/>
      <c r="I206" s="653" t="s">
        <v>1548</v>
      </c>
      <c r="J206" s="573"/>
      <c r="K206" s="1502"/>
      <c r="L206" s="216"/>
      <c r="M206" s="343"/>
      <c r="N206" s="336"/>
      <c r="O206" s="1626"/>
      <c r="P206" s="1626"/>
      <c r="AH206" s="1633">
        <v>0</v>
      </c>
    </row>
    <row s="1637" customFormat="1" customHeight="1" ht="1.05">
      <c r="A207" s="1782"/>
      <c r="B207" s="1782"/>
      <c r="C207" s="371" t="s">
        <v>1556</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156</v>
      </c>
      <c r="B209" s="1782" t="s">
        <v>157</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305</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1549</v>
      </c>
      <c r="D210" s="2464"/>
      <c r="E210" s="2206"/>
      <c r="F210" s="2385"/>
      <c r="G210" s="2429"/>
      <c r="H210" s="1502"/>
      <c r="I210" s="653" t="s">
        <v>1548</v>
      </c>
      <c r="J210" s="573"/>
      <c r="K210" s="1502"/>
      <c r="L210" s="216"/>
      <c r="M210" s="2172"/>
      <c r="N210" s="336"/>
      <c r="O210" s="1626"/>
      <c r="P210" s="1626"/>
      <c r="AH210" s="1633">
        <v>0</v>
      </c>
    </row>
    <row s="1637" customFormat="1" customHeight="1" ht="0.75" hidden="1">
      <c r="A211" s="1782"/>
      <c r="B211" s="1782"/>
      <c r="C211" s="371" t="s">
        <v>1556</v>
      </c>
      <c r="D211" s="2464"/>
      <c r="E211" s="2206"/>
      <c r="F211" s="2385"/>
      <c r="G211" s="402"/>
      <c r="H211" s="1502"/>
      <c r="I211" s="653"/>
      <c r="J211" s="573"/>
      <c r="K211" s="1502"/>
      <c r="L211" s="216"/>
      <c r="M211" s="2172"/>
      <c r="N211" s="336"/>
      <c r="O211" s="1626"/>
      <c r="P211" s="1626"/>
      <c r="AH211" s="1633">
        <v>0</v>
      </c>
    </row>
    <row s="1637" customFormat="1" customHeight="1" ht="45" hidden="1">
      <c r="A212" s="1782" t="s">
        <v>161</v>
      </c>
      <c r="B212" s="1782" t="s">
        <v>162</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305</v>
      </c>
      <c r="M212" s="2173"/>
      <c r="N212" s="336"/>
      <c r="O212" s="1626"/>
      <c r="P212" s="1626"/>
      <c r="AH212" s="1633">
        <v>0</v>
      </c>
    </row>
    <row s="1637" customFormat="1" customHeight="1" ht="18.75" hidden="1">
      <c r="A213" s="1782"/>
      <c r="B213" s="1782"/>
      <c r="C213" s="371" t="s">
        <v>1549</v>
      </c>
      <c r="D213" s="2464"/>
      <c r="E213" s="2206"/>
      <c r="F213" s="2385"/>
      <c r="G213" s="2429"/>
      <c r="H213" s="1502"/>
      <c r="I213" s="653" t="s">
        <v>1548</v>
      </c>
      <c r="J213" s="573"/>
      <c r="K213" s="1502"/>
      <c r="L213" s="216"/>
      <c r="M213" s="1863"/>
      <c r="N213" s="336"/>
      <c r="O213" s="1626"/>
      <c r="P213" s="1626"/>
      <c r="AH213" s="1633">
        <v>0</v>
      </c>
    </row>
    <row s="1637" customFormat="1" customHeight="1" ht="0.75" hidden="1">
      <c r="A214" s="1782"/>
      <c r="B214" s="1782"/>
      <c r="C214" s="371" t="s">
        <v>1556</v>
      </c>
      <c r="D214" s="2464"/>
      <c r="E214" s="2206"/>
      <c r="F214" s="2385"/>
      <c r="G214" s="402"/>
      <c r="H214" s="1502"/>
      <c r="I214" s="653"/>
      <c r="J214" s="573"/>
      <c r="K214" s="1502"/>
      <c r="L214" s="216"/>
      <c r="M214" s="343"/>
      <c r="N214" s="336"/>
      <c r="O214" s="1626"/>
      <c r="P214" s="1626"/>
      <c r="AH214" s="1633">
        <v>0</v>
      </c>
    </row>
    <row s="1637" customFormat="1" customHeight="1" ht="45" hidden="1">
      <c r="A215" s="1782" t="s">
        <v>168</v>
      </c>
      <c r="B215" s="1782" t="s">
        <v>169</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305</v>
      </c>
      <c r="M215" s="343"/>
      <c r="N215" s="336"/>
      <c r="O215" s="1626"/>
      <c r="P215" s="1626"/>
      <c r="AH215" s="1633">
        <v>0</v>
      </c>
    </row>
    <row s="1637" customFormat="1" customHeight="1" ht="18.75" hidden="1">
      <c r="A216" s="1782"/>
      <c r="B216" s="1782"/>
      <c r="C216" s="371" t="s">
        <v>1549</v>
      </c>
      <c r="D216" s="2464"/>
      <c r="E216" s="2206"/>
      <c r="F216" s="2385"/>
      <c r="G216" s="2429"/>
      <c r="H216" s="1502"/>
      <c r="I216" s="653" t="s">
        <v>1548</v>
      </c>
      <c r="J216" s="573"/>
      <c r="K216" s="1502"/>
      <c r="L216" s="216"/>
      <c r="M216" s="343"/>
      <c r="N216" s="336"/>
      <c r="O216" s="1626"/>
      <c r="P216" s="1626"/>
      <c r="AH216" s="1633">
        <v>0</v>
      </c>
    </row>
    <row s="1637" customFormat="1" customHeight="1" ht="0.75" hidden="1">
      <c r="A217" s="1782"/>
      <c r="B217" s="1782"/>
      <c r="C217" s="371" t="s">
        <v>1556</v>
      </c>
      <c r="D217" s="2464"/>
      <c r="E217" s="2206"/>
      <c r="F217" s="2385"/>
      <c r="G217" s="402"/>
      <c r="H217" s="1502"/>
      <c r="I217" s="653"/>
      <c r="J217" s="573"/>
      <c r="K217" s="1502"/>
      <c r="L217" s="216"/>
      <c r="M217" s="343"/>
      <c r="N217" s="336"/>
      <c r="O217" s="1626"/>
      <c r="P217" s="1626"/>
      <c r="AH217" s="1633">
        <v>0</v>
      </c>
    </row>
    <row s="1637" customFormat="1" customHeight="1" ht="45" hidden="1">
      <c r="A218" s="1782" t="s">
        <v>174</v>
      </c>
      <c r="B218" s="1782" t="s">
        <v>175</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305</v>
      </c>
      <c r="M218" s="343"/>
      <c r="N218" s="336"/>
      <c r="O218" s="1626"/>
      <c r="P218" s="1626"/>
      <c r="AH218" s="1633">
        <v>0</v>
      </c>
    </row>
    <row s="1637" customFormat="1" customHeight="1" ht="18.75" hidden="1">
      <c r="A219" s="1782"/>
      <c r="B219" s="1782"/>
      <c r="C219" s="371" t="s">
        <v>1549</v>
      </c>
      <c r="D219" s="2464"/>
      <c r="E219" s="2206"/>
      <c r="F219" s="2385"/>
      <c r="G219" s="2429"/>
      <c r="H219" s="1502"/>
      <c r="I219" s="653" t="s">
        <v>1548</v>
      </c>
      <c r="J219" s="573"/>
      <c r="K219" s="1502"/>
      <c r="L219" s="216"/>
      <c r="M219" s="343"/>
      <c r="N219" s="336"/>
      <c r="O219" s="1626"/>
      <c r="P219" s="1626"/>
      <c r="AH219" s="1633">
        <v>0</v>
      </c>
    </row>
    <row s="1637" customFormat="1" customHeight="1" ht="0.75" hidden="1">
      <c r="A220" s="1782"/>
      <c r="B220" s="1782"/>
      <c r="C220" s="371" t="s">
        <v>1556</v>
      </c>
      <c r="D220" s="2464"/>
      <c r="E220" s="2206"/>
      <c r="F220" s="2385"/>
      <c r="G220" s="402"/>
      <c r="H220" s="1502"/>
      <c r="I220" s="653"/>
      <c r="J220" s="573"/>
      <c r="K220" s="1502"/>
      <c r="L220" s="216"/>
      <c r="M220" s="343"/>
      <c r="N220" s="336"/>
      <c r="O220" s="1626"/>
      <c r="P220" s="1626"/>
      <c r="AH220" s="1633">
        <v>0</v>
      </c>
    </row>
    <row s="1637" customFormat="1" customHeight="1" ht="18.75" hidden="1">
      <c r="A221" s="1782" t="s">
        <v>180</v>
      </c>
      <c r="B221" s="1782" t="s">
        <v>181</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305</v>
      </c>
      <c r="M221" s="343"/>
      <c r="N221" s="336"/>
      <c r="O221" s="1626"/>
      <c r="P221" s="1626"/>
      <c r="AH221" s="1633">
        <v>0</v>
      </c>
    </row>
    <row s="1637" customFormat="1" customHeight="1" ht="18.75" hidden="1">
      <c r="A222" s="1782"/>
      <c r="B222" s="1782"/>
      <c r="C222" s="371" t="s">
        <v>1549</v>
      </c>
      <c r="D222" s="2464"/>
      <c r="E222" s="2206"/>
      <c r="F222" s="2385"/>
      <c r="G222" s="2429"/>
      <c r="H222" s="1502"/>
      <c r="I222" s="653" t="s">
        <v>1548</v>
      </c>
      <c r="J222" s="573"/>
      <c r="K222" s="1502"/>
      <c r="L222" s="216"/>
      <c r="M222" s="343"/>
      <c r="N222" s="336"/>
      <c r="O222" s="1626"/>
      <c r="P222" s="1626"/>
      <c r="AH222" s="1633">
        <v>0</v>
      </c>
    </row>
    <row s="1637" customFormat="1" customHeight="1" ht="0.75" hidden="1">
      <c r="A223" s="1782"/>
      <c r="B223" s="1782"/>
      <c r="C223" s="371" t="s">
        <v>1556</v>
      </c>
      <c r="D223" s="2464"/>
      <c r="E223" s="2206"/>
      <c r="F223" s="2385"/>
      <c r="G223" s="402"/>
      <c r="H223" s="1502"/>
      <c r="I223" s="653"/>
      <c r="J223" s="573"/>
      <c r="K223" s="1502"/>
      <c r="L223" s="216"/>
      <c r="M223" s="343"/>
      <c r="N223" s="336"/>
      <c r="O223" s="1626"/>
      <c r="P223" s="1626"/>
      <c r="AH223" s="1633">
        <v>0</v>
      </c>
    </row>
    <row s="1637" customFormat="1" customHeight="1" ht="18.75" hidden="1">
      <c r="A224" s="1782" t="s">
        <v>186</v>
      </c>
      <c r="B224" s="1782" t="s">
        <v>187</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305</v>
      </c>
      <c r="M224" s="343"/>
      <c r="N224" s="336"/>
      <c r="O224" s="1626"/>
      <c r="P224" s="1626"/>
      <c r="AH224" s="1633">
        <v>0</v>
      </c>
    </row>
    <row s="1637" customFormat="1" customHeight="1" ht="18.75" hidden="1">
      <c r="A225" s="1782"/>
      <c r="B225" s="1782"/>
      <c r="C225" s="371" t="s">
        <v>1549</v>
      </c>
      <c r="D225" s="2464"/>
      <c r="E225" s="2206"/>
      <c r="F225" s="2385"/>
      <c r="G225" s="2429"/>
      <c r="H225" s="1502"/>
      <c r="I225" s="653" t="s">
        <v>1548</v>
      </c>
      <c r="J225" s="573"/>
      <c r="K225" s="1502"/>
      <c r="L225" s="216"/>
      <c r="M225" s="343"/>
      <c r="N225" s="336"/>
      <c r="O225" s="1626"/>
      <c r="P225" s="1626"/>
      <c r="AH225" s="1633">
        <v>0</v>
      </c>
    </row>
    <row s="1637" customFormat="1" customHeight="1" ht="0.75" hidden="1">
      <c r="A226" s="1782"/>
      <c r="B226" s="1782"/>
      <c r="C226" s="371" t="s">
        <v>1556</v>
      </c>
      <c r="D226" s="2464"/>
      <c r="E226" s="2206"/>
      <c r="F226" s="2385"/>
      <c r="G226" s="402"/>
      <c r="H226" s="1502"/>
      <c r="I226" s="653"/>
      <c r="J226" s="573"/>
      <c r="K226" s="1502"/>
      <c r="L226" s="216"/>
      <c r="M226" s="343"/>
      <c r="N226" s="336"/>
      <c r="O226" s="1626"/>
      <c r="P226" s="1626"/>
      <c r="AH226" s="1633">
        <v>0</v>
      </c>
    </row>
    <row s="1637" customFormat="1" customHeight="1" ht="18.75" hidden="1">
      <c r="A227" s="1782" t="s">
        <v>192</v>
      </c>
      <c r="B227" s="1782" t="s">
        <v>193</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305</v>
      </c>
      <c r="M227" s="343"/>
      <c r="N227" s="336"/>
      <c r="O227" s="1626"/>
      <c r="P227" s="1626"/>
      <c r="AH227" s="1633">
        <v>0</v>
      </c>
    </row>
    <row s="1637" customFormat="1" customHeight="1" ht="18.75" hidden="1">
      <c r="A228" s="1782"/>
      <c r="B228" s="1782"/>
      <c r="C228" s="371" t="s">
        <v>1549</v>
      </c>
      <c r="D228" s="2464"/>
      <c r="E228" s="2206"/>
      <c r="F228" s="2385"/>
      <c r="G228" s="2429"/>
      <c r="H228" s="1502"/>
      <c r="I228" s="653" t="s">
        <v>1548</v>
      </c>
      <c r="J228" s="573"/>
      <c r="K228" s="1502"/>
      <c r="L228" s="216"/>
      <c r="M228" s="343"/>
      <c r="N228" s="336"/>
      <c r="O228" s="1626"/>
      <c r="P228" s="1626"/>
      <c r="AH228" s="1633">
        <v>0</v>
      </c>
    </row>
    <row s="1637" customFormat="1" customHeight="1" ht="0.75" hidden="1">
      <c r="A229" s="1782"/>
      <c r="B229" s="1782"/>
      <c r="C229" s="371" t="s">
        <v>1556</v>
      </c>
      <c r="D229" s="2464"/>
      <c r="E229" s="2206"/>
      <c r="F229" s="2385"/>
      <c r="G229" s="402"/>
      <c r="H229" s="1502"/>
      <c r="I229" s="653"/>
      <c r="J229" s="573"/>
      <c r="K229" s="1502"/>
      <c r="L229" s="216"/>
      <c r="M229" s="343"/>
      <c r="N229" s="336"/>
      <c r="O229" s="1626"/>
      <c r="P229" s="1626"/>
      <c r="AH229" s="1633">
        <v>0</v>
      </c>
    </row>
    <row s="1637" customFormat="1" customHeight="1" ht="18.75" hidden="1">
      <c r="A230" s="1782" t="s">
        <v>198</v>
      </c>
      <c r="B230" s="1782" t="s">
        <v>199</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305</v>
      </c>
      <c r="M230" s="343"/>
      <c r="N230" s="336"/>
      <c r="O230" s="1626"/>
      <c r="P230" s="1626"/>
      <c r="AH230" s="1633">
        <v>0</v>
      </c>
    </row>
    <row s="1637" customFormat="1" customHeight="1" ht="18.75" hidden="1">
      <c r="A231" s="1782"/>
      <c r="B231" s="1782"/>
      <c r="C231" s="371" t="s">
        <v>1549</v>
      </c>
      <c r="D231" s="2464"/>
      <c r="E231" s="2206"/>
      <c r="F231" s="2385"/>
      <c r="G231" s="2429"/>
      <c r="H231" s="1502"/>
      <c r="I231" s="653" t="s">
        <v>1548</v>
      </c>
      <c r="J231" s="573"/>
      <c r="K231" s="1502"/>
      <c r="L231" s="216"/>
      <c r="M231" s="343"/>
      <c r="N231" s="336"/>
      <c r="O231" s="1626"/>
      <c r="P231" s="1626"/>
      <c r="AH231" s="1633">
        <v>0</v>
      </c>
    </row>
    <row s="1637" customFormat="1" customHeight="1" ht="0.75" hidden="1">
      <c r="A232" s="1782"/>
      <c r="B232" s="1782"/>
      <c r="C232" s="371" t="s">
        <v>1556</v>
      </c>
      <c r="D232" s="2464"/>
      <c r="E232" s="2206"/>
      <c r="F232" s="2385"/>
      <c r="G232" s="402"/>
      <c r="H232" s="1502"/>
      <c r="I232" s="653"/>
      <c r="J232" s="573"/>
      <c r="K232" s="1502"/>
      <c r="L232" s="216"/>
      <c r="M232" s="343"/>
      <c r="N232" s="336"/>
      <c r="O232" s="1626"/>
      <c r="P232" s="1626"/>
      <c r="AH232" s="1633">
        <v>0</v>
      </c>
    </row>
    <row s="1637" customFormat="1" customHeight="1" ht="18.75" hidden="1">
      <c r="A233" s="1782" t="s">
        <v>204</v>
      </c>
      <c r="B233" s="1782" t="s">
        <v>205</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305</v>
      </c>
      <c r="M233" s="343"/>
      <c r="N233" s="336"/>
      <c r="O233" s="1626"/>
      <c r="P233" s="1626"/>
      <c r="AH233" s="1633">
        <v>0</v>
      </c>
    </row>
    <row s="1637" customFormat="1" customHeight="1" ht="18.75" hidden="1">
      <c r="A234" s="1782"/>
      <c r="B234" s="1782"/>
      <c r="C234" s="371" t="s">
        <v>1549</v>
      </c>
      <c r="D234" s="2464"/>
      <c r="E234" s="2206"/>
      <c r="F234" s="2385"/>
      <c r="G234" s="2429"/>
      <c r="H234" s="1502"/>
      <c r="I234" s="653" t="s">
        <v>1548</v>
      </c>
      <c r="J234" s="573"/>
      <c r="K234" s="1502"/>
      <c r="L234" s="216"/>
      <c r="M234" s="343"/>
      <c r="N234" s="336"/>
      <c r="O234" s="1626"/>
      <c r="P234" s="1626"/>
      <c r="AH234" s="1633">
        <v>0</v>
      </c>
    </row>
    <row s="1637" customFormat="1" customHeight="1" ht="0.75" hidden="1">
      <c r="A235" s="1782"/>
      <c r="B235" s="1782"/>
      <c r="C235" s="371" t="s">
        <v>1556</v>
      </c>
      <c r="D235" s="2464"/>
      <c r="E235" s="2206"/>
      <c r="F235" s="2385"/>
      <c r="G235" s="402"/>
      <c r="H235" s="1502"/>
      <c r="I235" s="653"/>
      <c r="J235" s="573"/>
      <c r="K235" s="1502"/>
      <c r="L235" s="216"/>
      <c r="M235" s="343"/>
      <c r="N235" s="336"/>
      <c r="O235" s="1626"/>
      <c r="P235" s="1626"/>
      <c r="AH235" s="1633">
        <v>0</v>
      </c>
    </row>
    <row s="1637" customFormat="1" customHeight="1" ht="18.75" hidden="1">
      <c r="A236" s="1782" t="s">
        <v>224</v>
      </c>
      <c r="B236" s="1782" t="s">
        <v>225</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305</v>
      </c>
      <c r="M236" s="343"/>
      <c r="N236" s="336"/>
      <c r="O236" s="1626"/>
      <c r="P236" s="1626"/>
      <c r="AH236" s="1633">
        <v>0</v>
      </c>
    </row>
    <row s="1637" customFormat="1" customHeight="1" ht="18.75" hidden="1">
      <c r="A237" s="1782"/>
      <c r="B237" s="1782"/>
      <c r="C237" s="371" t="s">
        <v>1549</v>
      </c>
      <c r="D237" s="2464"/>
      <c r="E237" s="2206"/>
      <c r="F237" s="2385"/>
      <c r="G237" s="2429"/>
      <c r="H237" s="1502"/>
      <c r="I237" s="653" t="s">
        <v>1548</v>
      </c>
      <c r="J237" s="573"/>
      <c r="K237" s="1502"/>
      <c r="L237" s="216"/>
      <c r="M237" s="343"/>
      <c r="N237" s="336"/>
      <c r="O237" s="1626"/>
      <c r="P237" s="1626"/>
      <c r="AH237" s="1633">
        <v>0</v>
      </c>
    </row>
    <row s="1637" customFormat="1" customHeight="1" ht="0.75" hidden="1">
      <c r="A238" s="1782"/>
      <c r="B238" s="1782"/>
      <c r="C238" s="371" t="s">
        <v>1556</v>
      </c>
      <c r="D238" s="2464"/>
      <c r="E238" s="2206"/>
      <c r="F238" s="2385"/>
      <c r="G238" s="402"/>
      <c r="H238" s="1502"/>
      <c r="I238" s="653"/>
      <c r="J238" s="573"/>
      <c r="K238" s="1502"/>
      <c r="L238" s="216"/>
      <c r="M238" s="343"/>
      <c r="N238" s="336"/>
      <c r="O238" s="1626"/>
      <c r="P238" s="1626"/>
      <c r="AH238" s="1633">
        <v>0</v>
      </c>
    </row>
    <row s="1637" customFormat="1" customHeight="1" ht="18.75" hidden="1">
      <c r="A239" s="1782" t="s">
        <v>229</v>
      </c>
      <c r="B239" s="1782" t="s">
        <v>230</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305</v>
      </c>
      <c r="M239" s="343"/>
      <c r="N239" s="336"/>
      <c r="O239" s="1626"/>
      <c r="P239" s="1626"/>
      <c r="AH239" s="1633">
        <v>0</v>
      </c>
    </row>
    <row s="1637" customFormat="1" customHeight="1" ht="18.75" hidden="1">
      <c r="A240" s="1782"/>
      <c r="B240" s="1782"/>
      <c r="C240" s="371" t="s">
        <v>1549</v>
      </c>
      <c r="D240" s="2464"/>
      <c r="E240" s="2206"/>
      <c r="F240" s="2385"/>
      <c r="G240" s="2429"/>
      <c r="H240" s="1502"/>
      <c r="I240" s="653" t="s">
        <v>1548</v>
      </c>
      <c r="J240" s="573"/>
      <c r="K240" s="1502"/>
      <c r="L240" s="216"/>
      <c r="M240" s="343"/>
      <c r="N240" s="336"/>
      <c r="O240" s="1626"/>
      <c r="P240" s="1626"/>
      <c r="AH240" s="1633">
        <v>0</v>
      </c>
    </row>
    <row s="1637" customFormat="1" customHeight="1" ht="0.75" hidden="1">
      <c r="A241" s="1782"/>
      <c r="B241" s="1782"/>
      <c r="C241" s="371" t="s">
        <v>1556</v>
      </c>
      <c r="D241" s="2464"/>
      <c r="E241" s="2206"/>
      <c r="F241" s="2385"/>
      <c r="G241" s="402"/>
      <c r="H241" s="1502"/>
      <c r="I241" s="653"/>
      <c r="J241" s="573"/>
      <c r="K241" s="1502"/>
      <c r="L241" s="216"/>
      <c r="M241" s="343"/>
      <c r="N241" s="336"/>
      <c r="O241" s="1626"/>
      <c r="P241" s="1626"/>
      <c r="AH241" s="1633">
        <v>0</v>
      </c>
    </row>
    <row s="1637" customFormat="1" customHeight="1" ht="18.75" hidden="1">
      <c r="A242" s="1782" t="s">
        <v>234</v>
      </c>
      <c r="B242" s="1782" t="s">
        <v>235</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305</v>
      </c>
      <c r="M242" s="343"/>
      <c r="N242" s="336"/>
      <c r="O242" s="1626"/>
      <c r="P242" s="1626"/>
      <c r="AH242" s="1633">
        <v>0</v>
      </c>
    </row>
    <row s="1637" customFormat="1" customHeight="1" ht="18.75" hidden="1">
      <c r="A243" s="1782"/>
      <c r="B243" s="1782"/>
      <c r="C243" s="371" t="s">
        <v>1549</v>
      </c>
      <c r="D243" s="2464"/>
      <c r="E243" s="2206"/>
      <c r="F243" s="2385"/>
      <c r="G243" s="2429"/>
      <c r="H243" s="1502"/>
      <c r="I243" s="653" t="s">
        <v>1548</v>
      </c>
      <c r="J243" s="573"/>
      <c r="K243" s="1502"/>
      <c r="L243" s="216"/>
      <c r="M243" s="343"/>
      <c r="N243" s="336"/>
      <c r="O243" s="1626"/>
      <c r="P243" s="1626"/>
      <c r="AH243" s="1633">
        <v>0</v>
      </c>
    </row>
    <row s="1637" customFormat="1" customHeight="1" ht="0.75" hidden="1">
      <c r="A244" s="1782"/>
      <c r="B244" s="1782"/>
      <c r="C244" s="371" t="s">
        <v>1556</v>
      </c>
      <c r="D244" s="2464"/>
      <c r="E244" s="2206"/>
      <c r="F244" s="2385"/>
      <c r="G244" s="402"/>
      <c r="H244" s="1502"/>
      <c r="I244" s="653"/>
      <c r="J244" s="573"/>
      <c r="K244" s="1502"/>
      <c r="L244" s="216"/>
      <c r="M244" s="343"/>
      <c r="N244" s="336"/>
      <c r="O244" s="1626"/>
      <c r="P244" s="1626"/>
      <c r="AH244" s="1633">
        <v>0</v>
      </c>
    </row>
    <row s="1637" customFormat="1" customHeight="1" ht="18.75" hidden="1">
      <c r="A245" s="1782" t="s">
        <v>239</v>
      </c>
      <c r="B245" s="1782" t="s">
        <v>240</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305</v>
      </c>
      <c r="M245" s="343"/>
      <c r="N245" s="336"/>
      <c r="O245" s="1626"/>
      <c r="P245" s="1626"/>
      <c r="AH245" s="1633">
        <v>0</v>
      </c>
    </row>
    <row s="1637" customFormat="1" customHeight="1" ht="18.75" hidden="1">
      <c r="A246" s="1782"/>
      <c r="B246" s="1782"/>
      <c r="C246" s="371" t="s">
        <v>1549</v>
      </c>
      <c r="D246" s="2464"/>
      <c r="E246" s="2206"/>
      <c r="F246" s="2385"/>
      <c r="G246" s="2429"/>
      <c r="H246" s="1502"/>
      <c r="I246" s="653" t="s">
        <v>1548</v>
      </c>
      <c r="J246" s="573"/>
      <c r="K246" s="1502"/>
      <c r="L246" s="216"/>
      <c r="M246" s="343"/>
      <c r="N246" s="336"/>
      <c r="O246" s="1626"/>
      <c r="P246" s="1626"/>
      <c r="AH246" s="1633">
        <v>0</v>
      </c>
    </row>
    <row s="1637" customFormat="1" customHeight="1" ht="0.75" hidden="1">
      <c r="A247" s="1782"/>
      <c r="B247" s="1782"/>
      <c r="C247" s="371" t="s">
        <v>1556</v>
      </c>
      <c r="D247" s="2464"/>
      <c r="E247" s="2206"/>
      <c r="F247" s="2385"/>
      <c r="G247" s="402"/>
      <c r="H247" s="1502"/>
      <c r="I247" s="653"/>
      <c r="J247" s="573"/>
      <c r="K247" s="1502"/>
      <c r="L247" s="216"/>
      <c r="M247" s="343"/>
      <c r="N247" s="336"/>
      <c r="O247" s="1626"/>
      <c r="P247" s="1626"/>
      <c r="AH247" s="1633">
        <v>0</v>
      </c>
    </row>
    <row s="1637" customFormat="1" customHeight="1" ht="18.75" hidden="1">
      <c r="A248" s="1782" t="s">
        <v>244</v>
      </c>
      <c r="B248" s="1782" t="s">
        <v>245</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305</v>
      </c>
      <c r="M248" s="343"/>
      <c r="N248" s="336"/>
      <c r="O248" s="1626"/>
      <c r="P248" s="1626"/>
      <c r="AH248" s="1633">
        <v>0</v>
      </c>
    </row>
    <row s="1637" customFormat="1" customHeight="1" ht="18.75" hidden="1">
      <c r="A249" s="1782"/>
      <c r="B249" s="1782"/>
      <c r="C249" s="371" t="s">
        <v>1549</v>
      </c>
      <c r="D249" s="2464"/>
      <c r="E249" s="2206"/>
      <c r="F249" s="2385"/>
      <c r="G249" s="2429"/>
      <c r="H249" s="1502"/>
      <c r="I249" s="653" t="s">
        <v>1548</v>
      </c>
      <c r="J249" s="573"/>
      <c r="K249" s="1502"/>
      <c r="L249" s="216"/>
      <c r="M249" s="343"/>
      <c r="N249" s="336"/>
      <c r="O249" s="1626"/>
      <c r="P249" s="1626"/>
      <c r="AH249" s="1633">
        <v>0</v>
      </c>
    </row>
    <row s="1637" customFormat="1" customHeight="1" ht="0.75" hidden="1">
      <c r="A250" s="1782"/>
      <c r="B250" s="1782"/>
      <c r="C250" s="371" t="s">
        <v>1556</v>
      </c>
      <c r="D250" s="2464"/>
      <c r="E250" s="2206"/>
      <c r="F250" s="2385"/>
      <c r="G250" s="402"/>
      <c r="H250" s="1502"/>
      <c r="I250" s="653"/>
      <c r="J250" s="573"/>
      <c r="K250" s="1502"/>
      <c r="L250" s="216"/>
      <c r="M250" s="343"/>
      <c r="N250" s="336"/>
      <c r="O250" s="1626"/>
      <c r="P250" s="1626"/>
      <c r="AH250" s="1633">
        <v>0</v>
      </c>
    </row>
    <row s="1637" customFormat="1" customHeight="1" ht="18.75" hidden="1">
      <c r="A251" s="1782" t="s">
        <v>249</v>
      </c>
      <c r="B251" s="1782" t="s">
        <v>250</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305</v>
      </c>
      <c r="M251" s="343"/>
      <c r="N251" s="336"/>
      <c r="O251" s="1626"/>
      <c r="P251" s="1626"/>
      <c r="AH251" s="1633">
        <v>0</v>
      </c>
    </row>
    <row s="1637" customFormat="1" customHeight="1" ht="18.75" hidden="1">
      <c r="A252" s="1782"/>
      <c r="B252" s="1782"/>
      <c r="C252" s="371" t="s">
        <v>1549</v>
      </c>
      <c r="D252" s="2464"/>
      <c r="E252" s="2206"/>
      <c r="F252" s="2385"/>
      <c r="G252" s="2429"/>
      <c r="H252" s="1502"/>
      <c r="I252" s="653" t="s">
        <v>1548</v>
      </c>
      <c r="J252" s="573"/>
      <c r="K252" s="1502"/>
      <c r="L252" s="216"/>
      <c r="M252" s="343"/>
      <c r="N252" s="336"/>
      <c r="O252" s="1626"/>
      <c r="P252" s="1626"/>
      <c r="AH252" s="1633">
        <v>0</v>
      </c>
    </row>
    <row s="1637" customFormat="1" customHeight="1" ht="0.75" hidden="1">
      <c r="A253" s="1782"/>
      <c r="B253" s="1782"/>
      <c r="C253" s="371" t="s">
        <v>1556</v>
      </c>
      <c r="D253" s="2464"/>
      <c r="E253" s="2206"/>
      <c r="F253" s="2385"/>
      <c r="G253" s="402"/>
      <c r="H253" s="1502"/>
      <c r="I253" s="653"/>
      <c r="J253" s="573"/>
      <c r="K253" s="1502"/>
      <c r="L253" s="216"/>
      <c r="M253" s="343"/>
      <c r="N253" s="336"/>
      <c r="O253" s="1626"/>
      <c r="P253" s="1626"/>
      <c r="AH253" s="1633">
        <v>0</v>
      </c>
    </row>
    <row s="1637" customFormat="1" customHeight="1" ht="18.75" hidden="1">
      <c r="A254" s="1782" t="s">
        <v>254</v>
      </c>
      <c r="B254" s="1782" t="s">
        <v>255</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305</v>
      </c>
      <c r="M254" s="343"/>
      <c r="N254" s="336"/>
      <c r="O254" s="1626"/>
      <c r="P254" s="1626"/>
      <c r="AH254" s="1633">
        <v>0</v>
      </c>
    </row>
    <row s="1637" customFormat="1" customHeight="1" ht="18.75" hidden="1">
      <c r="A255" s="1782"/>
      <c r="B255" s="1782"/>
      <c r="C255" s="371" t="s">
        <v>1549</v>
      </c>
      <c r="D255" s="2464"/>
      <c r="E255" s="2206"/>
      <c r="F255" s="2385"/>
      <c r="G255" s="2429"/>
      <c r="H255" s="1502"/>
      <c r="I255" s="653" t="s">
        <v>1548</v>
      </c>
      <c r="J255" s="573"/>
      <c r="K255" s="1502"/>
      <c r="L255" s="216"/>
      <c r="M255" s="343"/>
      <c r="N255" s="336"/>
      <c r="O255" s="1626"/>
      <c r="P255" s="1626"/>
      <c r="AH255" s="1633">
        <v>0</v>
      </c>
    </row>
    <row s="1637" customFormat="1" customHeight="1" ht="0.75" hidden="1">
      <c r="A256" s="1782"/>
      <c r="B256" s="1782"/>
      <c r="C256" s="371" t="s">
        <v>1556</v>
      </c>
      <c r="D256" s="2464"/>
      <c r="E256" s="2206"/>
      <c r="F256" s="2385"/>
      <c r="G256" s="402"/>
      <c r="H256" s="1502"/>
      <c r="I256" s="653"/>
      <c r="J256" s="573"/>
      <c r="K256" s="1502"/>
      <c r="L256" s="216"/>
      <c r="M256" s="343"/>
      <c r="N256" s="336"/>
      <c r="O256" s="1626"/>
      <c r="P256" s="1626"/>
      <c r="AH256" s="1633">
        <v>0</v>
      </c>
    </row>
    <row s="1637" customFormat="1" customHeight="1" ht="18.75" hidden="1">
      <c r="A257" s="1782" t="s">
        <v>259</v>
      </c>
      <c r="B257" s="1782" t="s">
        <v>260</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305</v>
      </c>
      <c r="M257" s="343"/>
      <c r="N257" s="336"/>
      <c r="O257" s="1626"/>
      <c r="P257" s="1626"/>
      <c r="AH257" s="1633">
        <v>0</v>
      </c>
    </row>
    <row s="1637" customFormat="1" customHeight="1" ht="18.75" hidden="1">
      <c r="A258" s="1782"/>
      <c r="B258" s="1782"/>
      <c r="C258" s="371" t="s">
        <v>1549</v>
      </c>
      <c r="D258" s="2464"/>
      <c r="E258" s="2206"/>
      <c r="F258" s="2385"/>
      <c r="G258" s="2429"/>
      <c r="H258" s="1502"/>
      <c r="I258" s="653" t="s">
        <v>1548</v>
      </c>
      <c r="J258" s="573"/>
      <c r="K258" s="1502"/>
      <c r="L258" s="216"/>
      <c r="M258" s="343"/>
      <c r="N258" s="336"/>
      <c r="O258" s="1626"/>
      <c r="P258" s="1626"/>
      <c r="AH258" s="1633">
        <v>0</v>
      </c>
    </row>
    <row s="1637" customFormat="1" customHeight="1" ht="0.75" hidden="1">
      <c r="A259" s="1782"/>
      <c r="B259" s="1782"/>
      <c r="C259" s="371" t="s">
        <v>1556</v>
      </c>
      <c r="D259" s="2464"/>
      <c r="E259" s="2206"/>
      <c r="F259" s="2385"/>
      <c r="G259" s="402"/>
      <c r="H259" s="1502"/>
      <c r="I259" s="653"/>
      <c r="J259" s="573"/>
      <c r="K259" s="1502"/>
      <c r="L259" s="216"/>
      <c r="M259" s="343"/>
      <c r="N259" s="336"/>
      <c r="O259" s="1626"/>
      <c r="P259" s="1626"/>
      <c r="AH259" s="1633">
        <v>0</v>
      </c>
    </row>
    <row s="1637" customFormat="1" customHeight="1" ht="18.75" hidden="1">
      <c r="A260" s="1782" t="s">
        <v>264</v>
      </c>
      <c r="B260" s="1782" t="s">
        <v>265</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305</v>
      </c>
      <c r="M260" s="343"/>
      <c r="N260" s="336"/>
      <c r="O260" s="1626"/>
      <c r="P260" s="1626"/>
      <c r="AH260" s="1633">
        <v>0</v>
      </c>
    </row>
    <row s="1637" customFormat="1" customHeight="1" ht="18.75" hidden="1">
      <c r="A261" s="1782"/>
      <c r="B261" s="1782"/>
      <c r="C261" s="371" t="s">
        <v>1549</v>
      </c>
      <c r="D261" s="2464"/>
      <c r="E261" s="2206"/>
      <c r="F261" s="2385"/>
      <c r="G261" s="2429"/>
      <c r="H261" s="1502"/>
      <c r="I261" s="653" t="s">
        <v>1548</v>
      </c>
      <c r="J261" s="573"/>
      <c r="K261" s="1502"/>
      <c r="L261" s="216"/>
      <c r="M261" s="343"/>
      <c r="N261" s="336"/>
      <c r="O261" s="1626"/>
      <c r="P261" s="1626"/>
      <c r="AH261" s="1633">
        <v>0</v>
      </c>
    </row>
    <row s="1637" customFormat="1" customHeight="1" ht="0.75" hidden="1">
      <c r="A262" s="1782"/>
      <c r="B262" s="1782"/>
      <c r="C262" s="371" t="s">
        <v>1556</v>
      </c>
      <c r="D262" s="2464"/>
      <c r="E262" s="2206"/>
      <c r="F262" s="2385"/>
      <c r="G262" s="402"/>
      <c r="H262" s="1502"/>
      <c r="I262" s="653"/>
      <c r="J262" s="573"/>
      <c r="K262" s="1502"/>
      <c r="L262" s="216"/>
      <c r="M262" s="343"/>
      <c r="N262" s="336"/>
      <c r="O262" s="1626"/>
      <c r="P262" s="1626"/>
      <c r="AH262" s="1633">
        <v>0</v>
      </c>
    </row>
    <row s="1637" customFormat="1" customHeight="1" ht="18.75" hidden="1">
      <c r="A263" s="1782" t="s">
        <v>269</v>
      </c>
      <c r="B263" s="1782" t="s">
        <v>270</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305</v>
      </c>
      <c r="M263" s="343"/>
      <c r="N263" s="336"/>
      <c r="O263" s="1626"/>
      <c r="P263" s="1626"/>
      <c r="AH263" s="1633">
        <v>0</v>
      </c>
    </row>
    <row s="1637" customFormat="1" customHeight="1" ht="18.75" hidden="1">
      <c r="A264" s="1782"/>
      <c r="B264" s="1782"/>
      <c r="C264" s="371" t="s">
        <v>1549</v>
      </c>
      <c r="D264" s="2464"/>
      <c r="E264" s="2206"/>
      <c r="F264" s="2385"/>
      <c r="G264" s="2429"/>
      <c r="H264" s="1502"/>
      <c r="I264" s="653" t="s">
        <v>1548</v>
      </c>
      <c r="J264" s="573"/>
      <c r="K264" s="1502"/>
      <c r="L264" s="216"/>
      <c r="M264" s="343"/>
      <c r="N264" s="336"/>
      <c r="O264" s="1626"/>
      <c r="P264" s="1626"/>
      <c r="AH264" s="1633">
        <v>0</v>
      </c>
    </row>
    <row s="1637" customFormat="1" customHeight="1" ht="0.75" hidden="1">
      <c r="A265" s="1782"/>
      <c r="B265" s="1782"/>
      <c r="C265" s="371" t="s">
        <v>1556</v>
      </c>
      <c r="D265" s="2464"/>
      <c r="E265" s="2206"/>
      <c r="F265" s="2385"/>
      <c r="G265" s="402"/>
      <c r="H265" s="1502"/>
      <c r="I265" s="653"/>
      <c r="J265" s="573"/>
      <c r="K265" s="1502"/>
      <c r="L265" s="216"/>
      <c r="M265" s="343"/>
      <c r="N265" s="336"/>
      <c r="O265" s="1626"/>
      <c r="P265" s="1626"/>
      <c r="AH265" s="1633">
        <v>0</v>
      </c>
    </row>
    <row s="1637" customFormat="1" customHeight="1" ht="18.75" hidden="1">
      <c r="A266" s="1782" t="s">
        <v>274</v>
      </c>
      <c r="B266" s="1782" t="s">
        <v>275</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305</v>
      </c>
      <c r="M266" s="343"/>
      <c r="N266" s="336"/>
      <c r="O266" s="1626"/>
      <c r="P266" s="1626"/>
      <c r="AH266" s="1633">
        <v>0</v>
      </c>
    </row>
    <row s="1637" customFormat="1" customHeight="1" ht="18.75" hidden="1">
      <c r="A267" s="1782"/>
      <c r="B267" s="1782"/>
      <c r="C267" s="371" t="s">
        <v>1549</v>
      </c>
      <c r="D267" s="2464"/>
      <c r="E267" s="2206"/>
      <c r="F267" s="2385"/>
      <c r="G267" s="2429"/>
      <c r="H267" s="1502"/>
      <c r="I267" s="653" t="s">
        <v>1548</v>
      </c>
      <c r="J267" s="573"/>
      <c r="K267" s="1502"/>
      <c r="L267" s="216"/>
      <c r="M267" s="343"/>
      <c r="N267" s="336"/>
      <c r="O267" s="1626"/>
      <c r="P267" s="1626"/>
      <c r="AH267" s="1633">
        <v>0</v>
      </c>
    </row>
    <row s="1637" customFormat="1" customHeight="1" ht="1.05">
      <c r="A268" s="1782"/>
      <c r="B268" s="1782"/>
      <c r="C268" s="371" t="s">
        <v>1556</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156</v>
      </c>
      <c r="B270" s="1782" t="s">
        <v>157</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305</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1549</v>
      </c>
      <c r="D271" s="2464"/>
      <c r="E271" s="2206"/>
      <c r="F271" s="2385"/>
      <c r="G271" s="2429"/>
      <c r="H271" s="1502"/>
      <c r="I271" s="653" t="s">
        <v>1548</v>
      </c>
      <c r="J271" s="573"/>
      <c r="K271" s="1502"/>
      <c r="L271" s="216"/>
      <c r="M271" s="2172"/>
      <c r="N271" s="336"/>
      <c r="O271" s="1626"/>
      <c r="P271" s="1626"/>
      <c r="AH271" s="1633">
        <v>0</v>
      </c>
    </row>
    <row s="1637" customFormat="1" customHeight="1" ht="0.75" hidden="1">
      <c r="A272" s="1782"/>
      <c r="B272" s="1782"/>
      <c r="C272" s="371" t="s">
        <v>1556</v>
      </c>
      <c r="D272" s="2464"/>
      <c r="E272" s="2206"/>
      <c r="F272" s="2385"/>
      <c r="G272" s="402"/>
      <c r="H272" s="1502"/>
      <c r="I272" s="653"/>
      <c r="J272" s="573"/>
      <c r="K272" s="1502"/>
      <c r="L272" s="216"/>
      <c r="M272" s="2172"/>
      <c r="N272" s="336"/>
      <c r="O272" s="1626"/>
      <c r="P272" s="1626"/>
      <c r="AH272" s="1633">
        <v>0</v>
      </c>
    </row>
    <row s="1637" customFormat="1" customHeight="1" ht="45" hidden="1">
      <c r="A273" s="1782" t="s">
        <v>161</v>
      </c>
      <c r="B273" s="1782" t="s">
        <v>162</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305</v>
      </c>
      <c r="M273" s="2173"/>
      <c r="N273" s="336"/>
      <c r="O273" s="1626"/>
      <c r="P273" s="1626"/>
      <c r="AH273" s="1633">
        <v>0</v>
      </c>
    </row>
    <row s="1637" customFormat="1" customHeight="1" ht="18.75" hidden="1">
      <c r="A274" s="1782"/>
      <c r="B274" s="1782"/>
      <c r="C274" s="371" t="s">
        <v>1549</v>
      </c>
      <c r="D274" s="2464"/>
      <c r="E274" s="2206"/>
      <c r="F274" s="2385"/>
      <c r="G274" s="2429"/>
      <c r="H274" s="1502"/>
      <c r="I274" s="653" t="s">
        <v>1548</v>
      </c>
      <c r="J274" s="573"/>
      <c r="K274" s="1502"/>
      <c r="L274" s="216"/>
      <c r="M274" s="1863"/>
      <c r="N274" s="336"/>
      <c r="O274" s="1626"/>
      <c r="P274" s="1626"/>
      <c r="AH274" s="1633">
        <v>0</v>
      </c>
    </row>
    <row s="1637" customFormat="1" customHeight="1" ht="0.75" hidden="1">
      <c r="A275" s="1782"/>
      <c r="B275" s="1782"/>
      <c r="C275" s="371" t="s">
        <v>1556</v>
      </c>
      <c r="D275" s="2464"/>
      <c r="E275" s="2206"/>
      <c r="F275" s="2385"/>
      <c r="G275" s="402"/>
      <c r="H275" s="1502"/>
      <c r="I275" s="653"/>
      <c r="J275" s="573"/>
      <c r="K275" s="1502"/>
      <c r="L275" s="216"/>
      <c r="M275" s="343"/>
      <c r="N275" s="336"/>
      <c r="O275" s="1626"/>
      <c r="P275" s="1626"/>
      <c r="AH275" s="1633">
        <v>0</v>
      </c>
    </row>
    <row s="1637" customFormat="1" customHeight="1" ht="45" hidden="1">
      <c r="A276" s="1782" t="s">
        <v>168</v>
      </c>
      <c r="B276" s="1782" t="s">
        <v>169</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305</v>
      </c>
      <c r="M276" s="343"/>
      <c r="N276" s="336"/>
      <c r="O276" s="1626"/>
      <c r="P276" s="1626"/>
      <c r="AH276" s="1633">
        <v>0</v>
      </c>
    </row>
    <row s="1637" customFormat="1" customHeight="1" ht="18.75" hidden="1">
      <c r="A277" s="1782"/>
      <c r="B277" s="1782"/>
      <c r="C277" s="371" t="s">
        <v>1549</v>
      </c>
      <c r="D277" s="2464"/>
      <c r="E277" s="2206"/>
      <c r="F277" s="2385"/>
      <c r="G277" s="2429"/>
      <c r="H277" s="1502"/>
      <c r="I277" s="653" t="s">
        <v>1548</v>
      </c>
      <c r="J277" s="573"/>
      <c r="K277" s="1502"/>
      <c r="L277" s="216"/>
      <c r="M277" s="343"/>
      <c r="N277" s="336"/>
      <c r="O277" s="1626"/>
      <c r="P277" s="1626"/>
      <c r="AH277" s="1633">
        <v>0</v>
      </c>
    </row>
    <row s="1637" customFormat="1" customHeight="1" ht="0.75" hidden="1">
      <c r="A278" s="1782"/>
      <c r="B278" s="1782"/>
      <c r="C278" s="371" t="s">
        <v>1556</v>
      </c>
      <c r="D278" s="2464"/>
      <c r="E278" s="2206"/>
      <c r="F278" s="2385"/>
      <c r="G278" s="402"/>
      <c r="H278" s="1502"/>
      <c r="I278" s="653"/>
      <c r="J278" s="573"/>
      <c r="K278" s="1502"/>
      <c r="L278" s="216"/>
      <c r="M278" s="343"/>
      <c r="N278" s="336"/>
      <c r="O278" s="1626"/>
      <c r="P278" s="1626"/>
      <c r="AH278" s="1633">
        <v>0</v>
      </c>
    </row>
    <row s="1637" customFormat="1" customHeight="1" ht="45" hidden="1">
      <c r="A279" s="1782" t="s">
        <v>174</v>
      </c>
      <c r="B279" s="1782" t="s">
        <v>175</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305</v>
      </c>
      <c r="M279" s="343"/>
      <c r="N279" s="336"/>
      <c r="O279" s="1626"/>
      <c r="P279" s="1626"/>
      <c r="AH279" s="1633">
        <v>0</v>
      </c>
    </row>
    <row s="1637" customFormat="1" customHeight="1" ht="18.75" hidden="1">
      <c r="A280" s="1782"/>
      <c r="B280" s="1782"/>
      <c r="C280" s="371" t="s">
        <v>1549</v>
      </c>
      <c r="D280" s="2464"/>
      <c r="E280" s="2206"/>
      <c r="F280" s="2385"/>
      <c r="G280" s="2429"/>
      <c r="H280" s="1502"/>
      <c r="I280" s="653" t="s">
        <v>1548</v>
      </c>
      <c r="J280" s="573"/>
      <c r="K280" s="1502"/>
      <c r="L280" s="216"/>
      <c r="M280" s="343"/>
      <c r="N280" s="336"/>
      <c r="O280" s="1626"/>
      <c r="P280" s="1626"/>
      <c r="AH280" s="1633">
        <v>0</v>
      </c>
    </row>
    <row s="1637" customFormat="1" customHeight="1" ht="0.75" hidden="1">
      <c r="A281" s="1782"/>
      <c r="B281" s="1782"/>
      <c r="C281" s="371" t="s">
        <v>1556</v>
      </c>
      <c r="D281" s="2464"/>
      <c r="E281" s="2206"/>
      <c r="F281" s="2385"/>
      <c r="G281" s="402"/>
      <c r="H281" s="1502"/>
      <c r="I281" s="653"/>
      <c r="J281" s="573"/>
      <c r="K281" s="1502"/>
      <c r="L281" s="216"/>
      <c r="M281" s="343"/>
      <c r="N281" s="336"/>
      <c r="O281" s="1626"/>
      <c r="P281" s="1626"/>
      <c r="AH281" s="1633">
        <v>0</v>
      </c>
    </row>
    <row s="1637" customFormat="1" customHeight="1" ht="18.75" hidden="1">
      <c r="A282" s="1782" t="s">
        <v>180</v>
      </c>
      <c r="B282" s="1782" t="s">
        <v>181</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305</v>
      </c>
      <c r="M282" s="343"/>
      <c r="N282" s="336"/>
      <c r="O282" s="1626"/>
      <c r="P282" s="1626"/>
      <c r="AH282" s="1633">
        <v>0</v>
      </c>
    </row>
    <row s="1637" customFormat="1" customHeight="1" ht="18.75" hidden="1">
      <c r="A283" s="1782"/>
      <c r="B283" s="1782"/>
      <c r="C283" s="371" t="s">
        <v>1549</v>
      </c>
      <c r="D283" s="2464"/>
      <c r="E283" s="2206"/>
      <c r="F283" s="2385"/>
      <c r="G283" s="2429"/>
      <c r="H283" s="1502"/>
      <c r="I283" s="653" t="s">
        <v>1548</v>
      </c>
      <c r="J283" s="573"/>
      <c r="K283" s="1502"/>
      <c r="L283" s="216"/>
      <c r="M283" s="343"/>
      <c r="N283" s="336"/>
      <c r="O283" s="1626"/>
      <c r="P283" s="1626"/>
      <c r="AH283" s="1633">
        <v>0</v>
      </c>
    </row>
    <row s="1637" customFormat="1" customHeight="1" ht="0.75" hidden="1">
      <c r="A284" s="1782"/>
      <c r="B284" s="1782"/>
      <c r="C284" s="371" t="s">
        <v>1556</v>
      </c>
      <c r="D284" s="2464"/>
      <c r="E284" s="2206"/>
      <c r="F284" s="2385"/>
      <c r="G284" s="402"/>
      <c r="H284" s="1502"/>
      <c r="I284" s="653"/>
      <c r="J284" s="573"/>
      <c r="K284" s="1502"/>
      <c r="L284" s="216"/>
      <c r="M284" s="343"/>
      <c r="N284" s="336"/>
      <c r="O284" s="1626"/>
      <c r="P284" s="1626"/>
      <c r="AH284" s="1633">
        <v>0</v>
      </c>
    </row>
    <row s="1637" customFormat="1" customHeight="1" ht="18.75" hidden="1">
      <c r="A285" s="1782" t="s">
        <v>186</v>
      </c>
      <c r="B285" s="1782" t="s">
        <v>187</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305</v>
      </c>
      <c r="M285" s="343"/>
      <c r="N285" s="336"/>
      <c r="O285" s="1626"/>
      <c r="P285" s="1626"/>
      <c r="AH285" s="1633">
        <v>0</v>
      </c>
    </row>
    <row s="1637" customFormat="1" customHeight="1" ht="18.75" hidden="1">
      <c r="A286" s="1782"/>
      <c r="B286" s="1782"/>
      <c r="C286" s="371" t="s">
        <v>1549</v>
      </c>
      <c r="D286" s="2464"/>
      <c r="E286" s="2206"/>
      <c r="F286" s="2385"/>
      <c r="G286" s="2429"/>
      <c r="H286" s="1502"/>
      <c r="I286" s="653" t="s">
        <v>1548</v>
      </c>
      <c r="J286" s="573"/>
      <c r="K286" s="1502"/>
      <c r="L286" s="216"/>
      <c r="M286" s="343"/>
      <c r="N286" s="336"/>
      <c r="O286" s="1626"/>
      <c r="P286" s="1626"/>
      <c r="AH286" s="1633">
        <v>0</v>
      </c>
    </row>
    <row s="1637" customFormat="1" customHeight="1" ht="0.75" hidden="1">
      <c r="A287" s="1782"/>
      <c r="B287" s="1782"/>
      <c r="C287" s="371" t="s">
        <v>1556</v>
      </c>
      <c r="D287" s="2464"/>
      <c r="E287" s="2206"/>
      <c r="F287" s="2385"/>
      <c r="G287" s="402"/>
      <c r="H287" s="1502"/>
      <c r="I287" s="653"/>
      <c r="J287" s="573"/>
      <c r="K287" s="1502"/>
      <c r="L287" s="216"/>
      <c r="M287" s="343"/>
      <c r="N287" s="336"/>
      <c r="O287" s="1626"/>
      <c r="P287" s="1626"/>
      <c r="AH287" s="1633">
        <v>0</v>
      </c>
    </row>
    <row s="1637" customFormat="1" customHeight="1" ht="18.75" hidden="1">
      <c r="A288" s="1782" t="s">
        <v>192</v>
      </c>
      <c r="B288" s="1782" t="s">
        <v>193</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305</v>
      </c>
      <c r="M288" s="343"/>
      <c r="N288" s="336"/>
      <c r="O288" s="1626"/>
      <c r="P288" s="1626"/>
      <c r="AH288" s="1633">
        <v>0</v>
      </c>
    </row>
    <row s="1637" customFormat="1" customHeight="1" ht="18.75" hidden="1">
      <c r="A289" s="1782"/>
      <c r="B289" s="1782"/>
      <c r="C289" s="371" t="s">
        <v>1549</v>
      </c>
      <c r="D289" s="2464"/>
      <c r="E289" s="2206"/>
      <c r="F289" s="2385"/>
      <c r="G289" s="2429"/>
      <c r="H289" s="1502"/>
      <c r="I289" s="653" t="s">
        <v>1548</v>
      </c>
      <c r="J289" s="573"/>
      <c r="K289" s="1502"/>
      <c r="L289" s="216"/>
      <c r="M289" s="343"/>
      <c r="N289" s="336"/>
      <c r="O289" s="1626"/>
      <c r="P289" s="1626"/>
      <c r="AH289" s="1633">
        <v>0</v>
      </c>
    </row>
    <row s="1637" customFormat="1" customHeight="1" ht="0.75" hidden="1">
      <c r="A290" s="1782"/>
      <c r="B290" s="1782"/>
      <c r="C290" s="371" t="s">
        <v>1556</v>
      </c>
      <c r="D290" s="2464"/>
      <c r="E290" s="2206"/>
      <c r="F290" s="2385"/>
      <c r="G290" s="402"/>
      <c r="H290" s="1502"/>
      <c r="I290" s="653"/>
      <c r="J290" s="573"/>
      <c r="K290" s="1502"/>
      <c r="L290" s="216"/>
      <c r="M290" s="343"/>
      <c r="N290" s="336"/>
      <c r="O290" s="1626"/>
      <c r="P290" s="1626"/>
      <c r="AH290" s="1633">
        <v>0</v>
      </c>
    </row>
    <row s="1637" customFormat="1" customHeight="1" ht="18.75" hidden="1">
      <c r="A291" s="1782" t="s">
        <v>198</v>
      </c>
      <c r="B291" s="1782" t="s">
        <v>199</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305</v>
      </c>
      <c r="M291" s="343"/>
      <c r="N291" s="336"/>
      <c r="O291" s="1626"/>
      <c r="P291" s="1626"/>
      <c r="AH291" s="1633">
        <v>0</v>
      </c>
    </row>
    <row s="1637" customFormat="1" customHeight="1" ht="18.75" hidden="1">
      <c r="A292" s="1782"/>
      <c r="B292" s="1782"/>
      <c r="C292" s="371" t="s">
        <v>1549</v>
      </c>
      <c r="D292" s="2464"/>
      <c r="E292" s="2206"/>
      <c r="F292" s="2385"/>
      <c r="G292" s="2429"/>
      <c r="H292" s="1502"/>
      <c r="I292" s="653" t="s">
        <v>1548</v>
      </c>
      <c r="J292" s="573"/>
      <c r="K292" s="1502"/>
      <c r="L292" s="216"/>
      <c r="M292" s="343"/>
      <c r="N292" s="336"/>
      <c r="O292" s="1626"/>
      <c r="P292" s="1626"/>
      <c r="AH292" s="1633">
        <v>0</v>
      </c>
    </row>
    <row s="1637" customFormat="1" customHeight="1" ht="0.75" hidden="1">
      <c r="A293" s="1782"/>
      <c r="B293" s="1782"/>
      <c r="C293" s="371" t="s">
        <v>1556</v>
      </c>
      <c r="D293" s="2464"/>
      <c r="E293" s="2206"/>
      <c r="F293" s="2385"/>
      <c r="G293" s="402"/>
      <c r="H293" s="1502"/>
      <c r="I293" s="653"/>
      <c r="J293" s="573"/>
      <c r="K293" s="1502"/>
      <c r="L293" s="216"/>
      <c r="M293" s="343"/>
      <c r="N293" s="336"/>
      <c r="O293" s="1626"/>
      <c r="P293" s="1626"/>
      <c r="AH293" s="1633">
        <v>0</v>
      </c>
    </row>
    <row s="1637" customFormat="1" customHeight="1" ht="18.75" hidden="1">
      <c r="A294" s="1782" t="s">
        <v>204</v>
      </c>
      <c r="B294" s="1782" t="s">
        <v>205</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305</v>
      </c>
      <c r="M294" s="343"/>
      <c r="N294" s="336"/>
      <c r="O294" s="1626"/>
      <c r="P294" s="1626"/>
      <c r="AH294" s="1633">
        <v>0</v>
      </c>
    </row>
    <row s="1637" customFormat="1" customHeight="1" ht="18.75" hidden="1">
      <c r="A295" s="1782"/>
      <c r="B295" s="1782"/>
      <c r="C295" s="371" t="s">
        <v>1549</v>
      </c>
      <c r="D295" s="2464"/>
      <c r="E295" s="2206"/>
      <c r="F295" s="2385"/>
      <c r="G295" s="2429"/>
      <c r="H295" s="1502"/>
      <c r="I295" s="653" t="s">
        <v>1548</v>
      </c>
      <c r="J295" s="573"/>
      <c r="K295" s="1502"/>
      <c r="L295" s="216"/>
      <c r="M295" s="343"/>
      <c r="N295" s="336"/>
      <c r="O295" s="1626"/>
      <c r="P295" s="1626"/>
      <c r="AH295" s="1633">
        <v>0</v>
      </c>
    </row>
    <row s="1637" customFormat="1" customHeight="1" ht="0.75" hidden="1">
      <c r="A296" s="1782"/>
      <c r="B296" s="1782"/>
      <c r="C296" s="371" t="s">
        <v>1556</v>
      </c>
      <c r="D296" s="2464"/>
      <c r="E296" s="2206"/>
      <c r="F296" s="2385"/>
      <c r="G296" s="402"/>
      <c r="H296" s="1502"/>
      <c r="I296" s="653"/>
      <c r="J296" s="573"/>
      <c r="K296" s="1502"/>
      <c r="L296" s="216"/>
      <c r="M296" s="343"/>
      <c r="N296" s="336"/>
      <c r="O296" s="1626"/>
      <c r="P296" s="1626"/>
      <c r="AH296" s="1633">
        <v>0</v>
      </c>
    </row>
    <row s="1637" customFormat="1" customHeight="1" ht="18.75" hidden="1">
      <c r="A297" s="1782" t="s">
        <v>224</v>
      </c>
      <c r="B297" s="1782" t="s">
        <v>225</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305</v>
      </c>
      <c r="M297" s="343"/>
      <c r="N297" s="336"/>
      <c r="O297" s="1626"/>
      <c r="P297" s="1626"/>
      <c r="AH297" s="1633">
        <v>0</v>
      </c>
    </row>
    <row s="1637" customFormat="1" customHeight="1" ht="18.75" hidden="1">
      <c r="A298" s="1782"/>
      <c r="B298" s="1782"/>
      <c r="C298" s="371" t="s">
        <v>1549</v>
      </c>
      <c r="D298" s="2464"/>
      <c r="E298" s="2206"/>
      <c r="F298" s="2385"/>
      <c r="G298" s="2429"/>
      <c r="H298" s="1502"/>
      <c r="I298" s="653" t="s">
        <v>1548</v>
      </c>
      <c r="J298" s="573"/>
      <c r="K298" s="1502"/>
      <c r="L298" s="216"/>
      <c r="M298" s="343"/>
      <c r="N298" s="336"/>
      <c r="O298" s="1626"/>
      <c r="P298" s="1626"/>
      <c r="AH298" s="1633">
        <v>0</v>
      </c>
    </row>
    <row s="1637" customFormat="1" customHeight="1" ht="0.75" hidden="1">
      <c r="A299" s="1782"/>
      <c r="B299" s="1782"/>
      <c r="C299" s="371" t="s">
        <v>1556</v>
      </c>
      <c r="D299" s="2464"/>
      <c r="E299" s="2206"/>
      <c r="F299" s="2385"/>
      <c r="G299" s="402"/>
      <c r="H299" s="1502"/>
      <c r="I299" s="653"/>
      <c r="J299" s="573"/>
      <c r="K299" s="1502"/>
      <c r="L299" s="216"/>
      <c r="M299" s="343"/>
      <c r="N299" s="336"/>
      <c r="O299" s="1626"/>
      <c r="P299" s="1626"/>
      <c r="AH299" s="1633">
        <v>0</v>
      </c>
    </row>
    <row s="1637" customFormat="1" customHeight="1" ht="18.75" hidden="1">
      <c r="A300" s="1782" t="s">
        <v>229</v>
      </c>
      <c r="B300" s="1782" t="s">
        <v>230</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305</v>
      </c>
      <c r="M300" s="343"/>
      <c r="N300" s="336"/>
      <c r="O300" s="1626"/>
      <c r="P300" s="1626"/>
      <c r="AH300" s="1633">
        <v>0</v>
      </c>
    </row>
    <row s="1637" customFormat="1" customHeight="1" ht="18.75" hidden="1">
      <c r="A301" s="1782"/>
      <c r="B301" s="1782"/>
      <c r="C301" s="371" t="s">
        <v>1549</v>
      </c>
      <c r="D301" s="2464"/>
      <c r="E301" s="2206"/>
      <c r="F301" s="2385"/>
      <c r="G301" s="2429"/>
      <c r="H301" s="1502"/>
      <c r="I301" s="653" t="s">
        <v>1548</v>
      </c>
      <c r="J301" s="573"/>
      <c r="K301" s="1502"/>
      <c r="L301" s="216"/>
      <c r="M301" s="343"/>
      <c r="N301" s="336"/>
      <c r="O301" s="1626"/>
      <c r="P301" s="1626"/>
      <c r="AH301" s="1633">
        <v>0</v>
      </c>
    </row>
    <row s="1637" customFormat="1" customHeight="1" ht="0.75" hidden="1">
      <c r="A302" s="1782"/>
      <c r="B302" s="1782"/>
      <c r="C302" s="371" t="s">
        <v>1556</v>
      </c>
      <c r="D302" s="2464"/>
      <c r="E302" s="2206"/>
      <c r="F302" s="2385"/>
      <c r="G302" s="402"/>
      <c r="H302" s="1502"/>
      <c r="I302" s="653"/>
      <c r="J302" s="573"/>
      <c r="K302" s="1502"/>
      <c r="L302" s="216"/>
      <c r="M302" s="343"/>
      <c r="N302" s="336"/>
      <c r="O302" s="1626"/>
      <c r="P302" s="1626"/>
      <c r="AH302" s="1633">
        <v>0</v>
      </c>
    </row>
    <row s="1637" customFormat="1" customHeight="1" ht="18.75" hidden="1">
      <c r="A303" s="1782" t="s">
        <v>234</v>
      </c>
      <c r="B303" s="1782" t="s">
        <v>235</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305</v>
      </c>
      <c r="M303" s="343"/>
      <c r="N303" s="336"/>
      <c r="O303" s="1626"/>
      <c r="P303" s="1626"/>
      <c r="AH303" s="1633">
        <v>0</v>
      </c>
    </row>
    <row s="1637" customFormat="1" customHeight="1" ht="18.75" hidden="1">
      <c r="A304" s="1782"/>
      <c r="B304" s="1782"/>
      <c r="C304" s="371" t="s">
        <v>1549</v>
      </c>
      <c r="D304" s="2464"/>
      <c r="E304" s="2206"/>
      <c r="F304" s="2385"/>
      <c r="G304" s="2429"/>
      <c r="H304" s="1502"/>
      <c r="I304" s="653" t="s">
        <v>1548</v>
      </c>
      <c r="J304" s="573"/>
      <c r="K304" s="1502"/>
      <c r="L304" s="216"/>
      <c r="M304" s="343"/>
      <c r="N304" s="336"/>
      <c r="O304" s="1626"/>
      <c r="P304" s="1626"/>
      <c r="AH304" s="1633">
        <v>0</v>
      </c>
    </row>
    <row s="1637" customFormat="1" customHeight="1" ht="0.75" hidden="1">
      <c r="A305" s="1782"/>
      <c r="B305" s="1782"/>
      <c r="C305" s="371" t="s">
        <v>1556</v>
      </c>
      <c r="D305" s="2464"/>
      <c r="E305" s="2206"/>
      <c r="F305" s="2385"/>
      <c r="G305" s="402"/>
      <c r="H305" s="1502"/>
      <c r="I305" s="653"/>
      <c r="J305" s="573"/>
      <c r="K305" s="1502"/>
      <c r="L305" s="216"/>
      <c r="M305" s="343"/>
      <c r="N305" s="336"/>
      <c r="O305" s="1626"/>
      <c r="P305" s="1626"/>
      <c r="AH305" s="1633">
        <v>0</v>
      </c>
    </row>
    <row s="1637" customFormat="1" customHeight="1" ht="18.75" hidden="1">
      <c r="A306" s="1782" t="s">
        <v>239</v>
      </c>
      <c r="B306" s="1782" t="s">
        <v>240</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305</v>
      </c>
      <c r="M306" s="343"/>
      <c r="N306" s="336"/>
      <c r="O306" s="1626"/>
      <c r="P306" s="1626"/>
      <c r="AH306" s="1633">
        <v>0</v>
      </c>
    </row>
    <row s="1637" customFormat="1" customHeight="1" ht="18.75" hidden="1">
      <c r="A307" s="1782"/>
      <c r="B307" s="1782"/>
      <c r="C307" s="371" t="s">
        <v>1549</v>
      </c>
      <c r="D307" s="2464"/>
      <c r="E307" s="2206"/>
      <c r="F307" s="2385"/>
      <c r="G307" s="2429"/>
      <c r="H307" s="1502"/>
      <c r="I307" s="653" t="s">
        <v>1548</v>
      </c>
      <c r="J307" s="573"/>
      <c r="K307" s="1502"/>
      <c r="L307" s="216"/>
      <c r="M307" s="343"/>
      <c r="N307" s="336"/>
      <c r="O307" s="1626"/>
      <c r="P307" s="1626"/>
      <c r="AH307" s="1633">
        <v>0</v>
      </c>
    </row>
    <row s="1637" customFormat="1" customHeight="1" ht="0.75" hidden="1">
      <c r="A308" s="1782"/>
      <c r="B308" s="1782"/>
      <c r="C308" s="371" t="s">
        <v>1556</v>
      </c>
      <c r="D308" s="2464"/>
      <c r="E308" s="2206"/>
      <c r="F308" s="2385"/>
      <c r="G308" s="402"/>
      <c r="H308" s="1502"/>
      <c r="I308" s="653"/>
      <c r="J308" s="573"/>
      <c r="K308" s="1502"/>
      <c r="L308" s="216"/>
      <c r="M308" s="343"/>
      <c r="N308" s="336"/>
      <c r="O308" s="1626"/>
      <c r="P308" s="1626"/>
      <c r="AH308" s="1633">
        <v>0</v>
      </c>
    </row>
    <row s="1637" customFormat="1" customHeight="1" ht="18.75" hidden="1">
      <c r="A309" s="1782" t="s">
        <v>244</v>
      </c>
      <c r="B309" s="1782" t="s">
        <v>245</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305</v>
      </c>
      <c r="M309" s="343"/>
      <c r="N309" s="336"/>
      <c r="O309" s="1626"/>
      <c r="P309" s="1626"/>
      <c r="AH309" s="1633">
        <v>0</v>
      </c>
    </row>
    <row s="1637" customFormat="1" customHeight="1" ht="18.75" hidden="1">
      <c r="A310" s="1782"/>
      <c r="B310" s="1782"/>
      <c r="C310" s="371" t="s">
        <v>1549</v>
      </c>
      <c r="D310" s="2464"/>
      <c r="E310" s="2206"/>
      <c r="F310" s="2385"/>
      <c r="G310" s="2429"/>
      <c r="H310" s="1502"/>
      <c r="I310" s="653" t="s">
        <v>1548</v>
      </c>
      <c r="J310" s="573"/>
      <c r="K310" s="1502"/>
      <c r="L310" s="216"/>
      <c r="M310" s="343"/>
      <c r="N310" s="336"/>
      <c r="O310" s="1626"/>
      <c r="P310" s="1626"/>
      <c r="AH310" s="1633">
        <v>0</v>
      </c>
    </row>
    <row s="1637" customFormat="1" customHeight="1" ht="0.75" hidden="1">
      <c r="A311" s="1782"/>
      <c r="B311" s="1782"/>
      <c r="C311" s="371" t="s">
        <v>1556</v>
      </c>
      <c r="D311" s="2464"/>
      <c r="E311" s="2206"/>
      <c r="F311" s="2385"/>
      <c r="G311" s="402"/>
      <c r="H311" s="1502"/>
      <c r="I311" s="653"/>
      <c r="J311" s="573"/>
      <c r="K311" s="1502"/>
      <c r="L311" s="216"/>
      <c r="M311" s="343"/>
      <c r="N311" s="336"/>
      <c r="O311" s="1626"/>
      <c r="P311" s="1626"/>
      <c r="AH311" s="1633">
        <v>0</v>
      </c>
    </row>
    <row s="1637" customFormat="1" customHeight="1" ht="18.75" hidden="1">
      <c r="A312" s="1782" t="s">
        <v>249</v>
      </c>
      <c r="B312" s="1782" t="s">
        <v>250</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305</v>
      </c>
      <c r="M312" s="343"/>
      <c r="N312" s="336"/>
      <c r="O312" s="1626"/>
      <c r="P312" s="1626"/>
      <c r="AH312" s="1633">
        <v>0</v>
      </c>
    </row>
    <row s="1637" customFormat="1" customHeight="1" ht="18.75" hidden="1">
      <c r="A313" s="1782"/>
      <c r="B313" s="1782"/>
      <c r="C313" s="371" t="s">
        <v>1549</v>
      </c>
      <c r="D313" s="2464"/>
      <c r="E313" s="2206"/>
      <c r="F313" s="2385"/>
      <c r="G313" s="2429"/>
      <c r="H313" s="1502"/>
      <c r="I313" s="653" t="s">
        <v>1548</v>
      </c>
      <c r="J313" s="573"/>
      <c r="K313" s="1502"/>
      <c r="L313" s="216"/>
      <c r="M313" s="343"/>
      <c r="N313" s="336"/>
      <c r="O313" s="1626"/>
      <c r="P313" s="1626"/>
      <c r="AH313" s="1633">
        <v>0</v>
      </c>
    </row>
    <row s="1637" customFormat="1" customHeight="1" ht="0.75" hidden="1">
      <c r="A314" s="1782"/>
      <c r="B314" s="1782"/>
      <c r="C314" s="371" t="s">
        <v>1556</v>
      </c>
      <c r="D314" s="2464"/>
      <c r="E314" s="2206"/>
      <c r="F314" s="2385"/>
      <c r="G314" s="402"/>
      <c r="H314" s="1502"/>
      <c r="I314" s="653"/>
      <c r="J314" s="573"/>
      <c r="K314" s="1502"/>
      <c r="L314" s="216"/>
      <c r="M314" s="343"/>
      <c r="N314" s="336"/>
      <c r="O314" s="1626"/>
      <c r="P314" s="1626"/>
      <c r="AH314" s="1633">
        <v>0</v>
      </c>
    </row>
    <row s="1637" customFormat="1" customHeight="1" ht="18.75" hidden="1">
      <c r="A315" s="1782" t="s">
        <v>254</v>
      </c>
      <c r="B315" s="1782" t="s">
        <v>255</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305</v>
      </c>
      <c r="M315" s="343"/>
      <c r="N315" s="336"/>
      <c r="O315" s="1626"/>
      <c r="P315" s="1626"/>
      <c r="AH315" s="1633">
        <v>0</v>
      </c>
    </row>
    <row s="1637" customFormat="1" customHeight="1" ht="18.75" hidden="1">
      <c r="A316" s="1782"/>
      <c r="B316" s="1782"/>
      <c r="C316" s="371" t="s">
        <v>1549</v>
      </c>
      <c r="D316" s="2464"/>
      <c r="E316" s="2206"/>
      <c r="F316" s="2385"/>
      <c r="G316" s="2429"/>
      <c r="H316" s="1502"/>
      <c r="I316" s="653" t="s">
        <v>1548</v>
      </c>
      <c r="J316" s="573"/>
      <c r="K316" s="1502"/>
      <c r="L316" s="216"/>
      <c r="M316" s="343"/>
      <c r="N316" s="336"/>
      <c r="O316" s="1626"/>
      <c r="P316" s="1626"/>
      <c r="AH316" s="1633">
        <v>0</v>
      </c>
    </row>
    <row s="1637" customFormat="1" customHeight="1" ht="0.75" hidden="1">
      <c r="A317" s="1782"/>
      <c r="B317" s="1782"/>
      <c r="C317" s="371" t="s">
        <v>1556</v>
      </c>
      <c r="D317" s="2464"/>
      <c r="E317" s="2206"/>
      <c r="F317" s="2385"/>
      <c r="G317" s="402"/>
      <c r="H317" s="1502"/>
      <c r="I317" s="653"/>
      <c r="J317" s="573"/>
      <c r="K317" s="1502"/>
      <c r="L317" s="216"/>
      <c r="M317" s="343"/>
      <c r="N317" s="336"/>
      <c r="O317" s="1626"/>
      <c r="P317" s="1626"/>
      <c r="AH317" s="1633">
        <v>0</v>
      </c>
    </row>
    <row s="1637" customFormat="1" customHeight="1" ht="18.75" hidden="1">
      <c r="A318" s="1782" t="s">
        <v>259</v>
      </c>
      <c r="B318" s="1782" t="s">
        <v>260</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305</v>
      </c>
      <c r="M318" s="343"/>
      <c r="N318" s="336"/>
      <c r="O318" s="1626"/>
      <c r="P318" s="1626"/>
      <c r="AH318" s="1633">
        <v>0</v>
      </c>
    </row>
    <row s="1637" customFormat="1" customHeight="1" ht="18.75" hidden="1">
      <c r="A319" s="1782"/>
      <c r="B319" s="1782"/>
      <c r="C319" s="371" t="s">
        <v>1549</v>
      </c>
      <c r="D319" s="2464"/>
      <c r="E319" s="2206"/>
      <c r="F319" s="2385"/>
      <c r="G319" s="2429"/>
      <c r="H319" s="1502"/>
      <c r="I319" s="653" t="s">
        <v>1548</v>
      </c>
      <c r="J319" s="573"/>
      <c r="K319" s="1502"/>
      <c r="L319" s="216"/>
      <c r="M319" s="343"/>
      <c r="N319" s="336"/>
      <c r="O319" s="1626"/>
      <c r="P319" s="1626"/>
      <c r="AH319" s="1633">
        <v>0</v>
      </c>
    </row>
    <row s="1637" customFormat="1" customHeight="1" ht="0.75" hidden="1">
      <c r="A320" s="1782"/>
      <c r="B320" s="1782"/>
      <c r="C320" s="371" t="s">
        <v>1556</v>
      </c>
      <c r="D320" s="2464"/>
      <c r="E320" s="2206"/>
      <c r="F320" s="2385"/>
      <c r="G320" s="402"/>
      <c r="H320" s="1502"/>
      <c r="I320" s="653"/>
      <c r="J320" s="573"/>
      <c r="K320" s="1502"/>
      <c r="L320" s="216"/>
      <c r="M320" s="343"/>
      <c r="N320" s="336"/>
      <c r="O320" s="1626"/>
      <c r="P320" s="1626"/>
      <c r="AH320" s="1633">
        <v>0</v>
      </c>
    </row>
    <row s="1637" customFormat="1" customHeight="1" ht="18.75" hidden="1">
      <c r="A321" s="1782" t="s">
        <v>264</v>
      </c>
      <c r="B321" s="1782" t="s">
        <v>265</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305</v>
      </c>
      <c r="M321" s="343"/>
      <c r="N321" s="336"/>
      <c r="O321" s="1626"/>
      <c r="P321" s="1626"/>
      <c r="AH321" s="1633">
        <v>0</v>
      </c>
    </row>
    <row s="1637" customFormat="1" customHeight="1" ht="18.75" hidden="1">
      <c r="A322" s="1782"/>
      <c r="B322" s="1782"/>
      <c r="C322" s="371" t="s">
        <v>1549</v>
      </c>
      <c r="D322" s="2464"/>
      <c r="E322" s="2206"/>
      <c r="F322" s="2385"/>
      <c r="G322" s="2429"/>
      <c r="H322" s="1502"/>
      <c r="I322" s="653" t="s">
        <v>1548</v>
      </c>
      <c r="J322" s="573"/>
      <c r="K322" s="1502"/>
      <c r="L322" s="216"/>
      <c r="M322" s="343"/>
      <c r="N322" s="336"/>
      <c r="O322" s="1626"/>
      <c r="P322" s="1626"/>
      <c r="AH322" s="1633">
        <v>0</v>
      </c>
    </row>
    <row s="1637" customFormat="1" customHeight="1" ht="0.75" hidden="1">
      <c r="A323" s="1782"/>
      <c r="B323" s="1782"/>
      <c r="C323" s="371" t="s">
        <v>1556</v>
      </c>
      <c r="D323" s="2464"/>
      <c r="E323" s="2206"/>
      <c r="F323" s="2385"/>
      <c r="G323" s="402"/>
      <c r="H323" s="1502"/>
      <c r="I323" s="653"/>
      <c r="J323" s="573"/>
      <c r="K323" s="1502"/>
      <c r="L323" s="216"/>
      <c r="M323" s="343"/>
      <c r="N323" s="336"/>
      <c r="O323" s="1626"/>
      <c r="P323" s="1626"/>
      <c r="AH323" s="1633">
        <v>0</v>
      </c>
    </row>
    <row s="1637" customFormat="1" customHeight="1" ht="18.75" hidden="1">
      <c r="A324" s="1782" t="s">
        <v>269</v>
      </c>
      <c r="B324" s="1782" t="s">
        <v>270</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305</v>
      </c>
      <c r="M324" s="343"/>
      <c r="N324" s="336"/>
      <c r="O324" s="1626"/>
      <c r="P324" s="1626"/>
      <c r="AH324" s="1633">
        <v>0</v>
      </c>
    </row>
    <row s="1637" customFormat="1" customHeight="1" ht="18.75" hidden="1">
      <c r="A325" s="1782"/>
      <c r="B325" s="1782"/>
      <c r="C325" s="371" t="s">
        <v>1549</v>
      </c>
      <c r="D325" s="2464"/>
      <c r="E325" s="2206"/>
      <c r="F325" s="2385"/>
      <c r="G325" s="2429"/>
      <c r="H325" s="1502"/>
      <c r="I325" s="653" t="s">
        <v>1548</v>
      </c>
      <c r="J325" s="573"/>
      <c r="K325" s="1502"/>
      <c r="L325" s="216"/>
      <c r="M325" s="343"/>
      <c r="N325" s="336"/>
      <c r="O325" s="1626"/>
      <c r="P325" s="1626"/>
      <c r="AH325" s="1633">
        <v>0</v>
      </c>
    </row>
    <row s="1637" customFormat="1" customHeight="1" ht="0.75" hidden="1">
      <c r="A326" s="1782"/>
      <c r="B326" s="1782"/>
      <c r="C326" s="371" t="s">
        <v>1556</v>
      </c>
      <c r="D326" s="2464"/>
      <c r="E326" s="2206"/>
      <c r="F326" s="2385"/>
      <c r="G326" s="402"/>
      <c r="H326" s="1502"/>
      <c r="I326" s="653"/>
      <c r="J326" s="573"/>
      <c r="K326" s="1502"/>
      <c r="L326" s="216"/>
      <c r="M326" s="343"/>
      <c r="N326" s="336"/>
      <c r="O326" s="1626"/>
      <c r="P326" s="1626"/>
      <c r="AH326" s="1633">
        <v>0</v>
      </c>
    </row>
    <row s="1637" customFormat="1" customHeight="1" ht="18.75" hidden="1">
      <c r="A327" s="1782" t="s">
        <v>274</v>
      </c>
      <c r="B327" s="1782" t="s">
        <v>275</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305</v>
      </c>
      <c r="M327" s="343"/>
      <c r="N327" s="336"/>
      <c r="O327" s="1626"/>
      <c r="P327" s="1626"/>
      <c r="AH327" s="1633">
        <v>0</v>
      </c>
    </row>
    <row s="1637" customFormat="1" customHeight="1" ht="18.75" hidden="1">
      <c r="A328" s="1782"/>
      <c r="B328" s="1782"/>
      <c r="C328" s="371" t="s">
        <v>1549</v>
      </c>
      <c r="D328" s="2464"/>
      <c r="E328" s="2206"/>
      <c r="F328" s="2385"/>
      <c r="G328" s="2429"/>
      <c r="H328" s="1502"/>
      <c r="I328" s="653" t="s">
        <v>1548</v>
      </c>
      <c r="J328" s="573"/>
      <c r="K328" s="1502"/>
      <c r="L328" s="216"/>
      <c r="M328" s="343"/>
      <c r="N328" s="336"/>
      <c r="O328" s="1626"/>
      <c r="P328" s="1626"/>
      <c r="AH328" s="1633">
        <v>0</v>
      </c>
    </row>
    <row s="1637" customFormat="1" customHeight="1" ht="1.05">
      <c r="A329" s="1782"/>
      <c r="B329" s="1782"/>
      <c r="C329" s="371" t="s">
        <v>1556</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43ED3-8B98-8658-2F4F-8955E5BE2432}"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688</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299</v>
      </c>
      <c r="E8" s="2211"/>
      <c r="F8" s="2211"/>
      <c r="G8" s="2211"/>
      <c r="H8" s="2391" t="s">
        <v>300</v>
      </c>
      <c r="R8" s="376">
        <v>14</v>
      </c>
    </row>
    <row customHeight="1" ht="24">
      <c r="C9" s="378"/>
      <c r="D9" s="388" t="s">
        <v>88</v>
      </c>
      <c r="E9" s="110" t="s">
        <v>301</v>
      </c>
      <c r="F9" s="110" t="s">
        <v>302</v>
      </c>
      <c r="G9" s="110" t="s">
        <v>389</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1557</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321</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74B228-F8A8-C993-8C6C-A65EB5AF47E1}"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123</v>
      </c>
      <c r="F9" s="2105"/>
      <c r="G9" s="2129" t="s">
        <v>105</v>
      </c>
      <c r="H9" s="2129" t="s">
        <v>88</v>
      </c>
      <c r="I9" s="2129"/>
      <c r="J9" s="2129" t="s">
        <v>124</v>
      </c>
      <c r="K9" s="2157" t="s">
        <v>125</v>
      </c>
      <c r="L9" s="2157"/>
      <c r="M9" s="2157"/>
      <c r="N9" s="2157"/>
      <c r="O9" s="2157" t="s">
        <v>126</v>
      </c>
      <c r="P9" s="2157"/>
      <c r="Q9" s="2157"/>
      <c r="R9" s="2157"/>
      <c r="S9" s="2157" t="s">
        <v>127</v>
      </c>
      <c r="T9" s="2157"/>
      <c r="U9" s="2157"/>
      <c r="V9" s="2157"/>
      <c r="W9" s="2129" t="s">
        <v>128</v>
      </c>
      <c r="AR9" s="106">
        <v>27</v>
      </c>
    </row>
    <row customHeight="1" ht="31.5">
      <c r="D10" s="2129"/>
      <c r="E10" s="1286" t="s">
        <v>89</v>
      </c>
      <c r="F10" s="1286" t="s">
        <v>129</v>
      </c>
      <c r="G10" s="2129"/>
      <c r="H10" s="2129"/>
      <c r="I10" s="2129"/>
      <c r="J10" s="2129"/>
      <c r="K10" s="112" t="s">
        <v>108</v>
      </c>
      <c r="L10" s="2129" t="s">
        <v>88</v>
      </c>
      <c r="M10" s="2129"/>
      <c r="N10" s="112" t="s">
        <v>130</v>
      </c>
      <c r="O10" s="112" t="s">
        <v>108</v>
      </c>
      <c r="P10" s="2129" t="s">
        <v>88</v>
      </c>
      <c r="Q10" s="2129"/>
      <c r="R10" s="112" t="s">
        <v>130</v>
      </c>
      <c r="S10" s="285" t="s">
        <v>108</v>
      </c>
      <c r="T10" s="2129" t="s">
        <v>88</v>
      </c>
      <c r="U10" s="2129"/>
      <c r="V10" s="285" t="s">
        <v>89</v>
      </c>
      <c r="W10" s="2129"/>
      <c r="Z10" s="1261" t="s">
        <v>131</v>
      </c>
      <c r="AA10" s="1261" t="s">
        <v>132</v>
      </c>
      <c r="AB10" s="1261" t="s">
        <v>133</v>
      </c>
      <c r="AC10" s="1261" t="s">
        <v>134</v>
      </c>
      <c r="AD10" s="1261" t="s">
        <v>135</v>
      </c>
      <c r="AE10" s="1261" t="s">
        <v>136</v>
      </c>
      <c r="AF10" s="1261" t="s">
        <v>137</v>
      </c>
      <c r="AG10" s="1261" t="s">
        <v>138</v>
      </c>
      <c r="AH10" s="1261" t="s">
        <v>139</v>
      </c>
      <c r="AI10" s="1261" t="s">
        <v>140</v>
      </c>
      <c r="AJ10" s="1261" t="s">
        <v>141</v>
      </c>
      <c r="AK10" s="1261" t="s">
        <v>142</v>
      </c>
      <c r="AL10" s="1261" t="s">
        <v>143</v>
      </c>
      <c r="AM10" s="1261" t="s">
        <v>144</v>
      </c>
      <c r="AN10" s="1261" t="s">
        <v>145</v>
      </c>
      <c r="AO10" s="1261" t="s">
        <v>146</v>
      </c>
      <c r="AP10" s="1261" t="s">
        <v>147</v>
      </c>
      <c r="AQ10" s="1261" t="s">
        <v>148</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149</v>
      </c>
      <c r="O11" s="1251" t="s">
        <v>150</v>
      </c>
      <c r="P11" s="2158" t="s">
        <v>151</v>
      </c>
      <c r="Q11" s="2158"/>
      <c r="R11" s="1251" t="s">
        <v>152</v>
      </c>
      <c r="S11" s="1251" t="s">
        <v>151</v>
      </c>
      <c r="T11" s="2158" t="s">
        <v>152</v>
      </c>
      <c r="U11" s="2158"/>
      <c r="V11" s="1251" t="s">
        <v>153</v>
      </c>
      <c r="W11" s="1251" t="s">
        <v>154</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155</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156</v>
      </c>
      <c r="AD13" s="1269" t="s">
        <v>157</v>
      </c>
      <c r="AE13" s="1269" t="s">
        <v>158</v>
      </c>
      <c r="AF13" s="1269" t="s">
        <v>159</v>
      </c>
      <c r="AG13" s="1269" t="s">
        <v>160</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161</v>
      </c>
      <c r="AD18" s="1269" t="s">
        <v>162</v>
      </c>
      <c r="AE18" s="1269" t="s">
        <v>163</v>
      </c>
      <c r="AF18" s="1269" t="s">
        <v>164</v>
      </c>
      <c r="AG18" s="1269" t="s">
        <v>165</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166</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161</v>
      </c>
      <c r="AD23" s="1269" t="s">
        <v>162</v>
      </c>
      <c r="AE23" s="1269" t="s">
        <v>163</v>
      </c>
      <c r="AF23" s="1269" t="s">
        <v>164</v>
      </c>
      <c r="AG23" s="1269" t="s">
        <v>165</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167</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168</v>
      </c>
      <c r="AD28" s="1269" t="s">
        <v>169</v>
      </c>
      <c r="AE28" s="1269" t="s">
        <v>170</v>
      </c>
      <c r="AF28" s="1269" t="s">
        <v>171</v>
      </c>
      <c r="AG28" s="1269" t="s">
        <v>172</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173</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174</v>
      </c>
      <c r="AD33" s="1269" t="s">
        <v>175</v>
      </c>
      <c r="AE33" s="1269" t="s">
        <v>176</v>
      </c>
      <c r="AF33" s="1269" t="s">
        <v>177</v>
      </c>
      <c r="AG33" s="1269" t="s">
        <v>178</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179</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180</v>
      </c>
      <c r="AD38" s="1269" t="s">
        <v>181</v>
      </c>
      <c r="AE38" s="1269" t="s">
        <v>182</v>
      </c>
      <c r="AF38" s="1269" t="s">
        <v>183</v>
      </c>
      <c r="AG38" s="1269" t="s">
        <v>184</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185</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186</v>
      </c>
      <c r="AD43" s="1269" t="s">
        <v>187</v>
      </c>
      <c r="AE43" s="1269" t="s">
        <v>188</v>
      </c>
      <c r="AF43" s="1269" t="s">
        <v>189</v>
      </c>
      <c r="AG43" s="1269" t="s">
        <v>190</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191</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192</v>
      </c>
      <c r="AD48" s="1269" t="s">
        <v>193</v>
      </c>
      <c r="AE48" s="1269" t="s">
        <v>194</v>
      </c>
      <c r="AF48" s="1269" t="s">
        <v>195</v>
      </c>
      <c r="AG48" s="1269" t="s">
        <v>196</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197</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198</v>
      </c>
      <c r="AD53" s="1269" t="s">
        <v>199</v>
      </c>
      <c r="AE53" s="1269" t="s">
        <v>200</v>
      </c>
      <c r="AF53" s="1269" t="s">
        <v>201</v>
      </c>
      <c r="AG53" s="1269" t="s">
        <v>202</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203</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204</v>
      </c>
      <c r="AD58" s="1269" t="s">
        <v>205</v>
      </c>
      <c r="AE58" s="1269" t="s">
        <v>206</v>
      </c>
      <c r="AF58" s="1269" t="s">
        <v>207</v>
      </c>
      <c r="AG58" s="1269" t="s">
        <v>208</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209</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210</v>
      </c>
      <c r="AD63" s="1269" t="s">
        <v>211</v>
      </c>
      <c r="AE63" s="1269" t="s">
        <v>212</v>
      </c>
      <c r="AF63" s="1269" t="s">
        <v>213</v>
      </c>
      <c r="AG63" s="1269" t="s">
        <v>214</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215</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216</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217</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218</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219</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220</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221</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222</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223</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224</v>
      </c>
      <c r="AD79" s="1269" t="s">
        <v>225</v>
      </c>
      <c r="AE79" s="1269" t="s">
        <v>226</v>
      </c>
      <c r="AF79" s="1269" t="s">
        <v>227</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228</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229</v>
      </c>
      <c r="AD84" s="1269" t="s">
        <v>230</v>
      </c>
      <c r="AE84" s="1269" t="s">
        <v>231</v>
      </c>
      <c r="AF84" s="1269" t="s">
        <v>232</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233</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234</v>
      </c>
      <c r="AD89" s="1269" t="s">
        <v>235</v>
      </c>
      <c r="AE89" s="1269" t="s">
        <v>236</v>
      </c>
      <c r="AF89" s="1269" t="s">
        <v>237</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238</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239</v>
      </c>
      <c r="AD94" s="1269" t="s">
        <v>240</v>
      </c>
      <c r="AE94" s="1269" t="s">
        <v>241</v>
      </c>
      <c r="AF94" s="1269" t="s">
        <v>242</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243</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244</v>
      </c>
      <c r="AD99" s="1269" t="s">
        <v>245</v>
      </c>
      <c r="AE99" s="1269" t="s">
        <v>246</v>
      </c>
      <c r="AF99" s="1269" t="s">
        <v>247</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248</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249</v>
      </c>
      <c r="AD105" s="1269" t="s">
        <v>250</v>
      </c>
      <c r="AE105" s="1269" t="s">
        <v>251</v>
      </c>
      <c r="AF105" s="1269" t="s">
        <v>252</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253</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254</v>
      </c>
      <c r="AD110" s="1269" t="s">
        <v>255</v>
      </c>
      <c r="AE110" s="1269" t="s">
        <v>256</v>
      </c>
      <c r="AF110" s="1269" t="s">
        <v>257</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258</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259</v>
      </c>
      <c r="AD115" s="1269" t="s">
        <v>260</v>
      </c>
      <c r="AE115" s="1269" t="s">
        <v>261</v>
      </c>
      <c r="AF115" s="1269" t="s">
        <v>262</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263</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264</v>
      </c>
      <c r="AD121" s="1269" t="s">
        <v>265</v>
      </c>
      <c r="AE121" s="1269" t="s">
        <v>266</v>
      </c>
      <c r="AF121" s="1269" t="s">
        <v>267</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268</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269</v>
      </c>
      <c r="AD126" s="1269" t="s">
        <v>270</v>
      </c>
      <c r="AE126" s="1269" t="s">
        <v>271</v>
      </c>
      <c r="AF126" s="1269" t="s">
        <v>272</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273</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274</v>
      </c>
      <c r="AD131" s="1269" t="s">
        <v>275</v>
      </c>
      <c r="AE131" s="1269" t="s">
        <v>276</v>
      </c>
      <c r="AF131" s="1269" t="s">
        <v>277</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7B788-3DDC-5699-0F6A-9C1734CB19F9}"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1558</v>
      </c>
      <c r="E5" s="2239"/>
      <c r="F5" s="2239"/>
      <c r="G5" s="2239"/>
      <c r="H5" s="2239"/>
      <c r="I5" s="2239"/>
      <c r="J5" s="2239"/>
      <c r="V5" s="507">
        <v>63</v>
      </c>
    </row>
    <row customHeight="1" ht="15.75">
      <c r="C6" s="178"/>
      <c r="D6" s="2178" t="str">
        <f>IF(org=0,"Не определено",org)</f>
        <v>ПАО "ТГК-2"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117</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300</v>
      </c>
      <c r="V9" s="507">
        <v>15</v>
      </c>
    </row>
    <row s="1637" customFormat="1" customHeight="1" ht="15.75">
      <c r="A10" s="761"/>
      <c r="C10" s="178"/>
      <c r="D10" s="713"/>
      <c r="E10" s="2369" t="s">
        <v>563</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564</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299</v>
      </c>
      <c r="E12" s="2372"/>
      <c r="F12" s="2372"/>
      <c r="G12" s="889"/>
      <c r="H12" s="889"/>
      <c r="I12" s="889"/>
      <c r="J12" s="889"/>
      <c r="K12" s="2201"/>
      <c r="U12" s="677"/>
      <c r="V12" s="760">
        <v>15</v>
      </c>
    </row>
    <row customHeight="1" ht="35.699999999999996">
      <c r="C13" s="178"/>
      <c r="D13" s="807" t="s">
        <v>88</v>
      </c>
      <c r="E13" s="809" t="s">
        <v>301</v>
      </c>
      <c r="F13" s="809" t="s">
        <v>565</v>
      </c>
      <c r="G13" s="810" t="s">
        <v>302</v>
      </c>
      <c r="H13" s="809" t="s">
        <v>389</v>
      </c>
      <c r="I13" s="810" t="s">
        <v>302</v>
      </c>
      <c r="J13" s="809" t="s">
        <v>389</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808</v>
      </c>
      <c r="F15" s="523" t="s">
        <v>809</v>
      </c>
      <c r="G15" s="680"/>
      <c r="H15" s="680"/>
      <c r="I15" s="680"/>
      <c r="J15" s="680"/>
      <c r="K15" s="291" t="s">
        <v>810</v>
      </c>
      <c r="V15" s="507">
        <v>0</v>
      </c>
    </row>
    <row customHeight="1" ht="22.5" hidden="1">
      <c r="A16" s="507"/>
      <c r="C16" s="528"/>
      <c r="D16" s="523">
        <v>2</v>
      </c>
      <c r="E16" s="281" t="s">
        <v>811</v>
      </c>
      <c r="F16" s="523" t="s">
        <v>812</v>
      </c>
      <c r="G16" s="680"/>
      <c r="H16" s="680"/>
      <c r="I16" s="680"/>
      <c r="J16" s="680"/>
      <c r="K16" s="291" t="s">
        <v>813</v>
      </c>
      <c r="V16" s="507">
        <v>0</v>
      </c>
    </row>
    <row customHeight="1" ht="123.75" hidden="1">
      <c r="A17" s="507"/>
      <c r="C17" s="528"/>
      <c r="D17" s="523">
        <v>3</v>
      </c>
      <c r="E17" s="281" t="s">
        <v>1559</v>
      </c>
      <c r="F17" s="523" t="s">
        <v>305</v>
      </c>
      <c r="G17" s="680"/>
      <c r="H17" s="680"/>
      <c r="I17" s="680"/>
      <c r="J17" s="680"/>
      <c r="K17" s="291" t="s">
        <v>1560</v>
      </c>
      <c r="V17" s="507">
        <v>0</v>
      </c>
    </row>
    <row customHeight="1" ht="48.29999999999999">
      <c r="A18" s="507"/>
      <c r="C18" s="528"/>
      <c r="D18" s="523">
        <v>3</v>
      </c>
      <c r="E18" s="281" t="s">
        <v>814</v>
      </c>
      <c r="F18" s="523" t="s">
        <v>305</v>
      </c>
      <c r="G18" s="811" t="s">
        <v>305</v>
      </c>
      <c r="H18" s="812" t="s">
        <v>305</v>
      </c>
      <c r="I18" s="523" t="s">
        <v>305</v>
      </c>
      <c r="J18" s="580" t="s">
        <v>305</v>
      </c>
      <c r="K18" s="291" t="s">
        <v>1561</v>
      </c>
      <c r="V18" s="507">
        <v>46</v>
      </c>
    </row>
    <row customHeight="1" ht="35.699999999999996">
      <c r="A19" s="507"/>
      <c r="C19" s="528"/>
      <c r="D19" s="541" t="s">
        <v>323</v>
      </c>
      <c r="E19" s="561" t="s">
        <v>816</v>
      </c>
      <c r="F19" s="523" t="s">
        <v>817</v>
      </c>
      <c r="G19" s="819"/>
      <c r="H19" s="108"/>
      <c r="I19" s="819"/>
      <c r="J19" s="820"/>
      <c r="K19" s="681"/>
      <c r="V19" s="507">
        <v>34</v>
      </c>
    </row>
    <row customHeight="1" ht="35.699999999999996">
      <c r="A20" s="507"/>
      <c r="C20" s="528"/>
      <c r="D20" s="1892" t="s">
        <v>331</v>
      </c>
      <c r="E20" s="561" t="s">
        <v>818</v>
      </c>
      <c r="F20" s="523" t="s">
        <v>819</v>
      </c>
      <c r="G20" s="819"/>
      <c r="H20" s="108"/>
      <c r="I20" s="819"/>
      <c r="J20" s="108"/>
      <c r="K20" s="681"/>
      <c r="V20" s="507">
        <v>34</v>
      </c>
    </row>
    <row customHeight="1" ht="48.29999999999999">
      <c r="A21" s="507"/>
      <c r="C21" s="528"/>
      <c r="D21" s="1892" t="s">
        <v>333</v>
      </c>
      <c r="E21" s="561" t="s">
        <v>820</v>
      </c>
      <c r="F21" s="523" t="s">
        <v>570</v>
      </c>
      <c r="G21" s="682"/>
      <c r="H21" s="108"/>
      <c r="I21" s="682"/>
      <c r="J21" s="108"/>
      <c r="K21" s="681"/>
      <c r="V21" s="507">
        <v>46</v>
      </c>
    </row>
    <row customHeight="1" ht="67.5" hidden="1">
      <c r="A22" s="507"/>
      <c r="C22" s="528"/>
      <c r="D22" s="523">
        <v>5</v>
      </c>
      <c r="E22" s="281" t="s">
        <v>1562</v>
      </c>
      <c r="F22" s="523" t="s">
        <v>557</v>
      </c>
      <c r="G22" s="683"/>
      <c r="H22" s="684"/>
      <c r="I22" s="683"/>
      <c r="J22" s="684"/>
      <c r="K22" s="291" t="s">
        <v>1563</v>
      </c>
      <c r="V22" s="507">
        <v>0</v>
      </c>
    </row>
    <row customHeight="1" ht="33.75" hidden="1">
      <c r="C23" s="453"/>
      <c r="D23" s="523">
        <v>6</v>
      </c>
      <c r="E23" s="281" t="s">
        <v>1564</v>
      </c>
      <c r="F23" s="523" t="s">
        <v>1565</v>
      </c>
      <c r="G23" s="683"/>
      <c r="H23" s="683"/>
      <c r="I23" s="683"/>
      <c r="J23" s="683"/>
      <c r="K23" s="291" t="s">
        <v>1566</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F56C8E8-E32D-CBE1-A66A-3929B5B2656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1567</v>
      </c>
      <c r="B1" s="1069" t="s">
        <v>1568</v>
      </c>
      <c r="C1" s="1069" t="s">
        <v>1569</v>
      </c>
      <c r="D1" s="1069" t="s">
        <v>1570</v>
      </c>
      <c r="E1" s="1069" t="s">
        <v>1571</v>
      </c>
      <c r="F1" s="1069" t="s">
        <v>1572</v>
      </c>
      <c r="G1" s="1069" t="s">
        <v>1573</v>
      </c>
      <c r="H1" s="1069" t="s">
        <v>1574</v>
      </c>
      <c r="I1" s="1069" t="s">
        <v>1575</v>
      </c>
      <c r="J1" s="1069" t="s">
        <v>1576</v>
      </c>
      <c r="K1" s="1069" t="s">
        <v>1577</v>
      </c>
      <c r="L1" s="1069" t="s">
        <v>1578</v>
      </c>
      <c r="M1" s="1069"/>
      <c r="N1" s="1069" t="s">
        <v>1579</v>
      </c>
      <c r="O1" s="1069" t="s">
        <v>1580</v>
      </c>
      <c r="P1" s="1069" t="s">
        <v>1581</v>
      </c>
      <c r="Q1" s="1069" t="s">
        <v>1582</v>
      </c>
      <c r="R1" s="1069" t="s">
        <v>1583</v>
      </c>
      <c r="S1" s="1069" t="s">
        <v>1584</v>
      </c>
      <c r="T1" s="1069" t="s">
        <v>1585</v>
      </c>
      <c r="U1" s="1069" t="s">
        <v>1586</v>
      </c>
      <c r="V1" s="1069"/>
      <c r="W1" s="799" t="s">
        <v>1587</v>
      </c>
      <c r="X1" s="1069" t="s">
        <v>1588</v>
      </c>
      <c r="Y1" s="1069" t="s">
        <v>1589</v>
      </c>
      <c r="Z1" s="1069"/>
      <c r="AA1" s="1069" t="s">
        <v>1590</v>
      </c>
      <c r="AB1" s="1069"/>
      <c r="AC1" s="1069" t="s">
        <v>1591</v>
      </c>
      <c r="AD1" s="1069"/>
      <c r="AF1" s="1069" t="s">
        <v>1592</v>
      </c>
      <c r="AH1" s="1069" t="s">
        <v>1593</v>
      </c>
      <c r="AI1" s="1069" t="s">
        <v>1594</v>
      </c>
      <c r="AK1" s="1069" t="s">
        <v>1595</v>
      </c>
      <c r="AM1" s="1069" t="s">
        <v>1596</v>
      </c>
      <c r="AP1" s="1069" t="s">
        <v>1597</v>
      </c>
      <c r="AQ1" s="1069" t="s">
        <v>1598</v>
      </c>
      <c r="AS1" s="1069" t="s">
        <v>1599</v>
      </c>
      <c r="AU1" s="1069" t="s">
        <v>1600</v>
      </c>
      <c r="AW1" s="1069" t="s">
        <v>1601</v>
      </c>
      <c r="AX1" s="1069" t="s">
        <v>1602</v>
      </c>
      <c r="AZ1" s="1154" t="s">
        <v>1603</v>
      </c>
      <c r="BB1" s="1069" t="s">
        <v>1604</v>
      </c>
      <c r="BC1" s="1069"/>
      <c r="BE1" s="1069" t="s">
        <v>1605</v>
      </c>
      <c r="BF1" s="1069" t="s">
        <v>1606</v>
      </c>
      <c r="BH1" s="1071" t="s">
        <v>807</v>
      </c>
      <c r="BI1" s="1072"/>
      <c r="BJ1" s="1073" t="s">
        <v>1607</v>
      </c>
      <c r="BK1" s="1072"/>
      <c r="BL1" s="1074" t="s">
        <v>906</v>
      </c>
      <c r="BM1" s="1072"/>
      <c r="BN1" s="1075" t="s">
        <v>1608</v>
      </c>
      <c r="BS1" s="1429"/>
    </row>
    <row customHeight="1" ht="11.25">
      <c r="A2" s="1076" t="s">
        <v>1609</v>
      </c>
      <c r="B2" s="1077">
        <v>2000</v>
      </c>
      <c r="C2" s="1077">
        <v>2022</v>
      </c>
      <c r="D2" s="1077" t="s">
        <v>66</v>
      </c>
      <c r="E2" s="1078" t="s">
        <v>1610</v>
      </c>
      <c r="F2" s="1078" t="s">
        <v>1611</v>
      </c>
      <c r="G2" s="1078" t="s">
        <v>1612</v>
      </c>
      <c r="H2" s="1079" t="s">
        <v>55</v>
      </c>
      <c r="I2" s="1078" t="s">
        <v>109</v>
      </c>
      <c r="J2" s="1078" t="s">
        <v>1613</v>
      </c>
      <c r="K2" s="1080" t="s">
        <v>1614</v>
      </c>
      <c r="L2" s="1081"/>
      <c r="M2" s="1080">
        <v>1</v>
      </c>
      <c r="N2" s="1164" t="s">
        <v>1615</v>
      </c>
      <c r="O2" s="1079" t="s">
        <v>1616</v>
      </c>
      <c r="P2" s="1082" t="s">
        <v>38</v>
      </c>
      <c r="Q2" s="1083" t="s">
        <v>1617</v>
      </c>
      <c r="R2" s="145" t="s">
        <v>1618</v>
      </c>
      <c r="S2" s="145" t="s">
        <v>1619</v>
      </c>
      <c r="T2" s="1084" t="s">
        <v>1620</v>
      </c>
      <c r="U2" s="1081" t="s">
        <v>1621</v>
      </c>
      <c r="V2" s="1085">
        <v>1</v>
      </c>
      <c r="W2" s="1086"/>
      <c r="X2" s="1086" t="s">
        <v>1622</v>
      </c>
      <c r="Y2" s="1077" t="s">
        <v>1623</v>
      </c>
      <c r="Z2" s="1087"/>
      <c r="AA2" s="1077" t="s">
        <v>1624</v>
      </c>
      <c r="AB2" s="1088" t="s">
        <v>1624</v>
      </c>
      <c r="AC2" s="1077" t="s">
        <v>1625</v>
      </c>
      <c r="AD2" s="1088" t="s">
        <v>1625</v>
      </c>
      <c r="AF2" s="1079" t="s">
        <v>1621</v>
      </c>
      <c r="AH2" s="1078" t="s">
        <v>1626</v>
      </c>
      <c r="AI2" s="1078" t="s">
        <v>1626</v>
      </c>
      <c r="AK2" s="1078" t="s">
        <v>1627</v>
      </c>
      <c r="AM2" s="1078" t="s">
        <v>1628</v>
      </c>
      <c r="AP2" s="1089" t="s">
        <v>1622</v>
      </c>
      <c r="AQ2" s="1090" t="s">
        <v>1622</v>
      </c>
      <c r="AS2" s="1077" t="s">
        <v>1629</v>
      </c>
      <c r="AU2" s="1122" t="s">
        <v>1630</v>
      </c>
      <c r="AW2" s="1122" t="s">
        <v>1631</v>
      </c>
      <c r="AX2" s="1122" t="s">
        <v>1631</v>
      </c>
      <c r="AZ2" s="1122" t="s">
        <v>53</v>
      </c>
      <c r="BB2" s="1122" t="s">
        <v>1632</v>
      </c>
      <c r="BC2" s="1122" t="s">
        <v>1633</v>
      </c>
      <c r="BE2" s="1122">
        <v>2000</v>
      </c>
      <c r="BF2" s="1122" t="s">
        <v>1634</v>
      </c>
    </row>
    <row customHeight="1" ht="11.25">
      <c r="A3" s="1076" t="s">
        <v>1635</v>
      </c>
      <c r="B3" s="1077">
        <v>2001</v>
      </c>
      <c r="C3" s="1077">
        <v>2023</v>
      </c>
      <c r="D3" s="1077" t="s">
        <v>19</v>
      </c>
      <c r="E3" s="1078" t="s">
        <v>1636</v>
      </c>
      <c r="F3" s="1078" t="s">
        <v>1637</v>
      </c>
      <c r="G3" s="1078" t="s">
        <v>1638</v>
      </c>
      <c r="H3" s="1079" t="s">
        <v>1639</v>
      </c>
      <c r="I3" s="1078" t="s">
        <v>110</v>
      </c>
      <c r="J3" s="1078" t="s">
        <v>555</v>
      </c>
      <c r="K3" s="1080" t="s">
        <v>1640</v>
      </c>
      <c r="L3" s="1081">
        <f>_xlfn.IFERROR(MATCH(K3,OFFER_METHOD,0),0)</f>
        <v>0</v>
      </c>
      <c r="M3" s="1080">
        <v>2</v>
      </c>
      <c r="N3" s="1164" t="s">
        <v>1641</v>
      </c>
      <c r="O3" s="1079" t="s">
        <v>1642</v>
      </c>
      <c r="P3" s="1082" t="s">
        <v>1643</v>
      </c>
      <c r="Q3" s="1083" t="s">
        <v>1644</v>
      </c>
      <c r="R3" s="145" t="s">
        <v>1645</v>
      </c>
      <c r="S3" s="145" t="s">
        <v>1646</v>
      </c>
      <c r="T3" s="1084" t="s">
        <v>1647</v>
      </c>
      <c r="U3" s="1081" t="s">
        <v>1648</v>
      </c>
      <c r="V3" s="1085">
        <v>2</v>
      </c>
      <c r="W3" s="1086"/>
      <c r="X3" s="1086" t="s">
        <v>1649</v>
      </c>
      <c r="Y3" s="1077" t="s">
        <v>1623</v>
      </c>
      <c r="Z3" s="1087"/>
      <c r="AA3" s="1077" t="s">
        <v>1650</v>
      </c>
      <c r="AB3" s="1088" t="s">
        <v>1650</v>
      </c>
      <c r="AC3" s="1077" t="s">
        <v>1651</v>
      </c>
      <c r="AD3" s="1088" t="s">
        <v>1651</v>
      </c>
      <c r="AF3" s="1079" t="s">
        <v>1648</v>
      </c>
      <c r="AH3" s="1078" t="s">
        <v>1652</v>
      </c>
      <c r="AI3" s="1078" t="s">
        <v>1653</v>
      </c>
      <c r="AK3" s="1078" t="s">
        <v>1654</v>
      </c>
      <c r="AM3" s="1078" t="s">
        <v>1655</v>
      </c>
      <c r="AP3" s="1089" t="s">
        <v>1656</v>
      </c>
      <c r="AQ3" s="1090" t="s">
        <v>1656</v>
      </c>
      <c r="AS3" s="1077" t="s">
        <v>1657</v>
      </c>
      <c r="AU3" s="1122" t="s">
        <v>1658</v>
      </c>
      <c r="AW3" s="1122" t="s">
        <v>1659</v>
      </c>
      <c r="AX3" s="1122" t="s">
        <v>1659</v>
      </c>
      <c r="AZ3" s="1122" t="s">
        <v>1660</v>
      </c>
      <c r="BB3" s="1122" t="s">
        <v>1661</v>
      </c>
      <c r="BC3" s="1122" t="s">
        <v>1633</v>
      </c>
      <c r="BE3" s="1122">
        <v>2001</v>
      </c>
      <c r="BF3" s="1122" t="s">
        <v>1662</v>
      </c>
      <c r="BH3" s="1069" t="s">
        <v>1663</v>
      </c>
      <c r="BJ3" s="1069" t="s">
        <v>1664</v>
      </c>
      <c r="BL3" s="1069" t="s">
        <v>1665</v>
      </c>
      <c r="BN3" s="1069" t="s">
        <v>1666</v>
      </c>
      <c r="BR3" s="1069" t="s">
        <v>1667</v>
      </c>
      <c r="BS3" s="1430"/>
      <c r="BT3" s="1072"/>
      <c r="BU3" s="1069" t="s">
        <v>1668</v>
      </c>
      <c r="BV3" s="1072"/>
      <c r="BW3" s="1692"/>
      <c r="BX3" s="1694" t="s">
        <v>1669</v>
      </c>
      <c r="CA3" s="1069" t="s">
        <v>1670</v>
      </c>
    </row>
    <row customHeight="1" ht="11.25">
      <c r="A4" s="1076" t="s">
        <v>1671</v>
      </c>
      <c r="B4" s="1077">
        <v>2002</v>
      </c>
      <c r="C4" s="1077">
        <v>2024</v>
      </c>
      <c r="E4" s="1078" t="s">
        <v>1672</v>
      </c>
      <c r="F4" s="1078" t="s">
        <v>35</v>
      </c>
      <c r="H4" s="1079" t="s">
        <v>1673</v>
      </c>
      <c r="I4" s="1078" t="s">
        <v>90</v>
      </c>
      <c r="J4" s="1078" t="s">
        <v>1674</v>
      </c>
      <c r="K4" s="1080" t="s">
        <v>1675</v>
      </c>
      <c r="L4" s="1081">
        <f>_xlfn.IFERROR(MATCH(K4,OFFER_METHOD,0),0)</f>
        <v>0</v>
      </c>
      <c r="M4" s="1080">
        <v>3</v>
      </c>
      <c r="N4" s="1164" t="s">
        <v>1676</v>
      </c>
      <c r="O4" s="1078" t="s">
        <v>1677</v>
      </c>
      <c r="Q4" s="1083" t="s">
        <v>1678</v>
      </c>
      <c r="R4" s="145" t="s">
        <v>1679</v>
      </c>
      <c r="S4" s="145" t="s">
        <v>1680</v>
      </c>
      <c r="T4" s="1084" t="s">
        <v>1681</v>
      </c>
      <c r="U4" s="1081" t="s">
        <v>1682</v>
      </c>
      <c r="V4" s="1085">
        <v>3</v>
      </c>
      <c r="W4" s="1086"/>
      <c r="X4" s="1086" t="s">
        <v>1683</v>
      </c>
      <c r="Y4" s="1077" t="s">
        <v>1623</v>
      </c>
      <c r="Z4" s="1093"/>
      <c r="AC4" s="1077" t="s">
        <v>1684</v>
      </c>
      <c r="AD4" s="1088" t="s">
        <v>1684</v>
      </c>
      <c r="AF4" s="1079" t="s">
        <v>1682</v>
      </c>
      <c r="AH4" s="1079" t="s">
        <v>1685</v>
      </c>
      <c r="AK4" s="1078" t="s">
        <v>1686</v>
      </c>
      <c r="AM4" s="1078" t="s">
        <v>1687</v>
      </c>
      <c r="AP4" s="1089" t="s">
        <v>1649</v>
      </c>
      <c r="AQ4" s="1090" t="s">
        <v>1649</v>
      </c>
      <c r="AS4" s="1077" t="s">
        <v>1688</v>
      </c>
      <c r="AU4" s="1122" t="s">
        <v>1689</v>
      </c>
      <c r="AW4" s="1122" t="s">
        <v>1690</v>
      </c>
      <c r="AX4" s="1122" t="s">
        <v>1690</v>
      </c>
      <c r="AZ4" s="1122" t="s">
        <v>1691</v>
      </c>
      <c r="BB4" s="1122" t="s">
        <v>1692</v>
      </c>
      <c r="BC4" s="1122" t="s">
        <v>1693</v>
      </c>
      <c r="BE4" s="1122">
        <v>2002</v>
      </c>
      <c r="BF4" s="1122" t="s">
        <v>1694</v>
      </c>
      <c r="BH4" s="1070" t="s">
        <v>1695</v>
      </c>
      <c r="BJ4" s="1070" t="s">
        <v>1695</v>
      </c>
      <c r="BL4" s="1070" t="s">
        <v>1695</v>
      </c>
      <c r="BN4" s="1070" t="s">
        <v>1695</v>
      </c>
      <c r="BQ4" s="1434" t="s">
        <v>1696</v>
      </c>
      <c r="BR4" s="1161" t="s">
        <v>1697</v>
      </c>
      <c r="BS4" s="276"/>
      <c r="BT4" s="1434" t="s">
        <v>1698</v>
      </c>
      <c r="BU4" s="1161" t="s">
        <v>1699</v>
      </c>
      <c r="BV4" s="1072"/>
      <c r="BW4" s="1699" t="s">
        <v>1700</v>
      </c>
      <c r="BX4" s="1693" t="s">
        <v>1701</v>
      </c>
      <c r="BZ4" s="1434" t="s">
        <v>1702</v>
      </c>
      <c r="CA4" s="1161" t="s">
        <v>1703</v>
      </c>
    </row>
    <row customHeight="1" ht="11.25">
      <c r="A5" s="1076" t="s">
        <v>1704</v>
      </c>
      <c r="B5" s="1077">
        <v>2003</v>
      </c>
      <c r="C5" s="1077">
        <v>2025</v>
      </c>
      <c r="E5" s="1078" t="s">
        <v>1705</v>
      </c>
      <c r="F5" s="1078" t="s">
        <v>1706</v>
      </c>
      <c r="H5" s="1079" t="s">
        <v>1707</v>
      </c>
      <c r="I5" s="1078" t="s">
        <v>91</v>
      </c>
      <c r="K5" s="1080" t="s">
        <v>1708</v>
      </c>
      <c r="L5" s="1081">
        <f>_xlfn.IFERROR(MATCH(K5,OFFER_METHOD,0),0)</f>
        <v>0</v>
      </c>
      <c r="M5" s="1080">
        <v>4</v>
      </c>
      <c r="N5" s="1094" t="s">
        <v>1709</v>
      </c>
      <c r="O5" s="1078" t="s">
        <v>1710</v>
      </c>
      <c r="Q5" s="1083" t="s">
        <v>1711</v>
      </c>
      <c r="R5" s="145" t="s">
        <v>1712</v>
      </c>
      <c r="T5" s="1079" t="s">
        <v>1713</v>
      </c>
      <c r="U5" s="1081" t="s">
        <v>1714</v>
      </c>
      <c r="V5" s="1085">
        <v>4</v>
      </c>
      <c r="W5" s="1086"/>
      <c r="X5" s="1086" t="s">
        <v>167</v>
      </c>
      <c r="Y5" s="1077" t="s">
        <v>1715</v>
      </c>
      <c r="Z5" s="1093">
        <v>1</v>
      </c>
      <c r="AF5" s="1079" t="s">
        <v>1716</v>
      </c>
      <c r="AH5" s="1078" t="s">
        <v>1717</v>
      </c>
      <c r="AK5" s="1078" t="s">
        <v>1718</v>
      </c>
      <c r="AM5" s="1078" t="s">
        <v>1719</v>
      </c>
      <c r="AP5" s="1089" t="s">
        <v>167</v>
      </c>
      <c r="AQ5" s="1090" t="s">
        <v>167</v>
      </c>
      <c r="AU5" s="1122" t="s">
        <v>1720</v>
      </c>
      <c r="AW5" s="1122" t="s">
        <v>1721</v>
      </c>
      <c r="AX5" s="1122" t="s">
        <v>1721</v>
      </c>
      <c r="AZ5" s="1122" t="s">
        <v>1722</v>
      </c>
      <c r="BB5" s="1122" t="s">
        <v>1723</v>
      </c>
      <c r="BC5" s="1122" t="s">
        <v>1724</v>
      </c>
      <c r="BE5" s="1122">
        <v>2003</v>
      </c>
      <c r="BF5" s="1122" t="s">
        <v>1725</v>
      </c>
      <c r="BH5" s="1070" t="s">
        <v>1726</v>
      </c>
      <c r="BJ5" s="1070" t="s">
        <v>1726</v>
      </c>
      <c r="BL5" s="1070" t="s">
        <v>1726</v>
      </c>
      <c r="BN5" s="1070" t="s">
        <v>1727</v>
      </c>
      <c r="BQ5" s="1283">
        <v>4213775</v>
      </c>
      <c r="BR5" s="1070" t="s">
        <v>1622</v>
      </c>
      <c r="BS5" s="1431"/>
      <c r="BT5" s="1283">
        <v>64236871</v>
      </c>
      <c r="BU5" s="1070" t="s">
        <v>228</v>
      </c>
      <c r="BV5" s="1072"/>
      <c r="BW5" s="1697">
        <v>4213767</v>
      </c>
      <c r="BX5" s="1695" t="s">
        <v>1728</v>
      </c>
      <c r="BZ5" s="1283">
        <v>64237509</v>
      </c>
      <c r="CA5" s="1297" t="s">
        <v>1729</v>
      </c>
    </row>
    <row customHeight="1" ht="11.25">
      <c r="A6" s="1076" t="s">
        <v>1730</v>
      </c>
      <c r="B6" s="1077">
        <v>2004</v>
      </c>
      <c r="C6" s="1077">
        <v>2026</v>
      </c>
      <c r="E6" s="1078" t="s">
        <v>1731</v>
      </c>
      <c r="F6" s="1095"/>
      <c r="H6" s="1079" t="s">
        <v>1732</v>
      </c>
      <c r="I6" s="1078" t="s">
        <v>111</v>
      </c>
      <c r="J6" s="1069" t="s">
        <v>1733</v>
      </c>
      <c r="L6" s="1081">
        <f>SUM(kind_of_control_method_filter)</f>
        <v>0</v>
      </c>
      <c r="N6" s="1094" t="s">
        <v>1734</v>
      </c>
      <c r="O6" s="1078" t="s">
        <v>1735</v>
      </c>
      <c r="R6" s="145" t="s">
        <v>1617</v>
      </c>
      <c r="T6" s="1079" t="s">
        <v>1736</v>
      </c>
      <c r="U6" s="1081" t="s">
        <v>1716</v>
      </c>
      <c r="V6" s="1085">
        <v>5</v>
      </c>
      <c r="W6" s="1086"/>
      <c r="X6" s="1077" t="s">
        <v>173</v>
      </c>
      <c r="Y6" s="1077" t="s">
        <v>1737</v>
      </c>
      <c r="Z6" s="1093"/>
      <c r="AA6" s="1096"/>
      <c r="AH6" s="1078" t="s">
        <v>1738</v>
      </c>
      <c r="AK6" s="1078" t="s">
        <v>1739</v>
      </c>
      <c r="AM6" s="1078" t="s">
        <v>1740</v>
      </c>
      <c r="AP6" s="1089" t="s">
        <v>173</v>
      </c>
      <c r="AQ6" s="1090" t="s">
        <v>173</v>
      </c>
      <c r="AU6" s="1122" t="s">
        <v>1741</v>
      </c>
      <c r="AW6" s="1122" t="s">
        <v>1742</v>
      </c>
      <c r="AX6" s="1122" t="s">
        <v>1742</v>
      </c>
      <c r="BB6" s="1122" t="s">
        <v>1743</v>
      </c>
      <c r="BC6" s="1122" t="s">
        <v>1724</v>
      </c>
      <c r="BE6" s="1122">
        <v>2004</v>
      </c>
      <c r="BF6" s="1122" t="s">
        <v>1744</v>
      </c>
      <c r="BH6" s="1070" t="s">
        <v>1745</v>
      </c>
      <c r="BJ6" s="1070" t="s">
        <v>1746</v>
      </c>
      <c r="BL6" s="1070" t="s">
        <v>1746</v>
      </c>
      <c r="BN6" s="1070" t="s">
        <v>1747</v>
      </c>
      <c r="BQ6" s="1283">
        <v>4213784</v>
      </c>
      <c r="BR6" s="1297" t="s">
        <v>1656</v>
      </c>
      <c r="BS6" s="1432"/>
      <c r="BT6" s="1283">
        <v>64236872</v>
      </c>
      <c r="BU6" s="1070" t="s">
        <v>233</v>
      </c>
      <c r="BV6" s="1072"/>
      <c r="BW6" s="1697">
        <v>4213768</v>
      </c>
      <c r="BX6" s="1695" t="s">
        <v>253</v>
      </c>
      <c r="BZ6" s="1283">
        <v>64237510</v>
      </c>
      <c r="CA6" s="1070" t="s">
        <v>1748</v>
      </c>
    </row>
    <row customHeight="1" ht="11.25">
      <c r="A7" s="1076" t="s">
        <v>1749</v>
      </c>
      <c r="B7" s="1077">
        <v>2005</v>
      </c>
      <c r="E7" s="1078" t="s">
        <v>1750</v>
      </c>
      <c r="F7" s="1095"/>
      <c r="H7" s="1079" t="s">
        <v>1751</v>
      </c>
      <c r="I7" s="1078" t="s">
        <v>92</v>
      </c>
      <c r="J7" s="1078" t="s">
        <v>1752</v>
      </c>
      <c r="N7" s="1098" t="s">
        <v>1753</v>
      </c>
      <c r="O7" s="1078" t="s">
        <v>1754</v>
      </c>
      <c r="U7" s="1081" t="s">
        <v>19</v>
      </c>
      <c r="V7" s="372" t="s">
        <v>92</v>
      </c>
      <c r="W7" s="1086"/>
      <c r="X7" s="1077" t="s">
        <v>179</v>
      </c>
      <c r="Y7" s="1077" t="s">
        <v>1715</v>
      </c>
      <c r="Z7" s="1093"/>
      <c r="AA7" s="1096"/>
      <c r="AH7" s="1078" t="s">
        <v>1755</v>
      </c>
      <c r="AK7" s="1078" t="s">
        <v>1756</v>
      </c>
      <c r="AM7" s="1078" t="s">
        <v>1757</v>
      </c>
      <c r="AP7" s="1089" t="s">
        <v>179</v>
      </c>
      <c r="AQ7" s="1090" t="s">
        <v>179</v>
      </c>
      <c r="AU7" s="1122" t="s">
        <v>1758</v>
      </c>
      <c r="AW7" s="1122" t="s">
        <v>1759</v>
      </c>
      <c r="AX7" s="1122" t="s">
        <v>1759</v>
      </c>
      <c r="AZ7" s="1069" t="s">
        <v>1760</v>
      </c>
      <c r="BB7" s="1122" t="s">
        <v>1761</v>
      </c>
      <c r="BC7" s="1122" t="s">
        <v>1724</v>
      </c>
      <c r="BE7" s="1122">
        <v>2005</v>
      </c>
      <c r="BF7" s="1122" t="s">
        <v>1762</v>
      </c>
      <c r="BH7" s="1070" t="s">
        <v>1763</v>
      </c>
      <c r="BJ7" s="1070" t="s">
        <v>1745</v>
      </c>
      <c r="BL7" s="1070" t="s">
        <v>1745</v>
      </c>
      <c r="BN7" s="1070" t="s">
        <v>1764</v>
      </c>
      <c r="BQ7" s="1283">
        <v>4213781</v>
      </c>
      <c r="BR7" s="1070" t="s">
        <v>1649</v>
      </c>
      <c r="BS7" s="1431"/>
      <c r="BT7" s="1283">
        <v>64236873</v>
      </c>
      <c r="BU7" s="1070" t="s">
        <v>238</v>
      </c>
      <c r="BV7" s="1072"/>
      <c r="BW7" s="1697">
        <v>4213769</v>
      </c>
      <c r="BX7" s="1695" t="s">
        <v>1765</v>
      </c>
      <c r="BZ7" s="1283">
        <v>64237511</v>
      </c>
      <c r="CA7" s="1070" t="s">
        <v>268</v>
      </c>
    </row>
    <row customHeight="1" ht="11.25">
      <c r="A8" s="1076" t="s">
        <v>1766</v>
      </c>
      <c r="B8" s="1077">
        <v>2006</v>
      </c>
      <c r="E8" s="1078" t="s">
        <v>1767</v>
      </c>
      <c r="F8" s="1095"/>
      <c r="H8" s="1079" t="s">
        <v>1768</v>
      </c>
      <c r="I8" s="1078" t="s">
        <v>93</v>
      </c>
      <c r="J8" s="1078" t="s">
        <v>1769</v>
      </c>
      <c r="N8" s="1165" t="s">
        <v>1770</v>
      </c>
      <c r="O8" s="1078" t="s">
        <v>1771</v>
      </c>
      <c r="V8" s="372" t="s">
        <v>93</v>
      </c>
      <c r="W8" s="1086"/>
      <c r="X8" s="1077" t="s">
        <v>185</v>
      </c>
      <c r="Y8" s="1077" t="s">
        <v>1715</v>
      </c>
      <c r="Z8" s="1093"/>
      <c r="AA8" s="1096"/>
      <c r="AK8" s="1078" t="s">
        <v>1772</v>
      </c>
      <c r="AP8" s="1089" t="s">
        <v>185</v>
      </c>
      <c r="AQ8" s="1090" t="s">
        <v>185</v>
      </c>
      <c r="AU8" s="1122" t="s">
        <v>1773</v>
      </c>
      <c r="AW8" s="1122" t="s">
        <v>1774</v>
      </c>
      <c r="AX8" s="1122" t="s">
        <v>1774</v>
      </c>
      <c r="AZ8" s="1122" t="s">
        <v>1775</v>
      </c>
      <c r="BB8" s="1122" t="s">
        <v>1776</v>
      </c>
      <c r="BC8" s="1122" t="s">
        <v>1724</v>
      </c>
      <c r="BE8" s="1122">
        <v>2006</v>
      </c>
      <c r="BF8" s="1122" t="s">
        <v>1777</v>
      </c>
      <c r="BH8" s="1070" t="s">
        <v>1778</v>
      </c>
      <c r="BJ8" s="1070" t="s">
        <v>1779</v>
      </c>
      <c r="BL8" s="1070" t="s">
        <v>1779</v>
      </c>
      <c r="BN8" s="1070" t="s">
        <v>1780</v>
      </c>
      <c r="BQ8" s="1283">
        <v>4213776</v>
      </c>
      <c r="BR8" s="1070" t="s">
        <v>167</v>
      </c>
      <c r="BS8" s="1431"/>
      <c r="BT8" s="1283">
        <v>64236874</v>
      </c>
      <c r="BU8" s="1297" t="s">
        <v>1781</v>
      </c>
      <c r="BV8" s="1072"/>
      <c r="BW8" s="1697">
        <v>4213770</v>
      </c>
      <c r="BX8" s="1698" t="s">
        <v>1782</v>
      </c>
      <c r="BZ8" s="1283">
        <v>64237512</v>
      </c>
      <c r="CA8" s="1070" t="s">
        <v>263</v>
      </c>
    </row>
    <row customHeight="1" ht="11.25">
      <c r="A9" s="1076" t="s">
        <v>1783</v>
      </c>
      <c r="B9" s="1077">
        <v>2007</v>
      </c>
      <c r="E9" s="1078" t="s">
        <v>1784</v>
      </c>
      <c r="F9" s="1095"/>
      <c r="G9" s="1069" t="s">
        <v>1785</v>
      </c>
      <c r="H9" s="1069" t="s">
        <v>1786</v>
      </c>
      <c r="I9" s="1078" t="s">
        <v>112</v>
      </c>
      <c r="O9" s="1078" t="s">
        <v>1787</v>
      </c>
      <c r="V9" s="372" t="s">
        <v>112</v>
      </c>
      <c r="W9" s="1086"/>
      <c r="X9" s="1077" t="s">
        <v>191</v>
      </c>
      <c r="Y9" s="1077" t="s">
        <v>1623</v>
      </c>
      <c r="Z9" s="1093">
        <v>1</v>
      </c>
      <c r="AA9" s="1096"/>
      <c r="AK9" s="1078" t="s">
        <v>1788</v>
      </c>
      <c r="AP9" s="1089" t="s">
        <v>1789</v>
      </c>
      <c r="AQ9" s="1090" t="s">
        <v>1789</v>
      </c>
      <c r="AW9" s="1122" t="s">
        <v>1790</v>
      </c>
      <c r="AX9" s="1122" t="s">
        <v>1790</v>
      </c>
      <c r="AZ9" s="1122" t="s">
        <v>1791</v>
      </c>
      <c r="BB9" s="1122" t="s">
        <v>1792</v>
      </c>
      <c r="BC9" s="1122" t="s">
        <v>1724</v>
      </c>
      <c r="BE9" s="1122">
        <v>2007</v>
      </c>
      <c r="BF9" s="1122" t="s">
        <v>1793</v>
      </c>
      <c r="BH9" s="1070" t="s">
        <v>1794</v>
      </c>
      <c r="BJ9" s="1070" t="s">
        <v>1795</v>
      </c>
      <c r="BL9" s="1070" t="s">
        <v>1795</v>
      </c>
      <c r="BN9" s="1070" t="s">
        <v>1796</v>
      </c>
      <c r="BQ9" s="1283">
        <v>4213777</v>
      </c>
      <c r="BR9" s="1070" t="s">
        <v>173</v>
      </c>
      <c r="BS9" s="1431"/>
      <c r="BT9" s="1283">
        <v>64236875</v>
      </c>
      <c r="BU9" s="1070" t="s">
        <v>243</v>
      </c>
      <c r="BV9" s="1072"/>
      <c r="BW9" s="1692"/>
      <c r="BX9" s="1692"/>
    </row>
    <row customHeight="1" ht="11.25">
      <c r="A10" s="1076" t="s">
        <v>1797</v>
      </c>
      <c r="B10" s="1077">
        <v>2008</v>
      </c>
      <c r="E10" s="1078" t="s">
        <v>1798</v>
      </c>
      <c r="F10" s="1095"/>
      <c r="G10" s="1078" t="s">
        <v>1799</v>
      </c>
      <c r="H10" s="1078" t="s">
        <v>1800</v>
      </c>
      <c r="I10" s="1078" t="s">
        <v>149</v>
      </c>
      <c r="J10" s="1069" t="s">
        <v>1801</v>
      </c>
      <c r="K10" s="1069" t="s">
        <v>1802</v>
      </c>
      <c r="O10" s="1078" t="s">
        <v>1803</v>
      </c>
      <c r="V10" s="373" t="s">
        <v>149</v>
      </c>
      <c r="W10" s="1099"/>
      <c r="X10" s="1099" t="s">
        <v>1804</v>
      </c>
      <c r="Y10" s="1100" t="s">
        <v>1805</v>
      </c>
      <c r="Z10" s="1093"/>
      <c r="AP10" s="1089" t="s">
        <v>1804</v>
      </c>
      <c r="AQ10" s="1090" t="s">
        <v>1804</v>
      </c>
      <c r="AW10" s="1122" t="s">
        <v>1806</v>
      </c>
      <c r="AX10" s="1122" t="s">
        <v>1806</v>
      </c>
      <c r="AZ10" s="1122" t="s">
        <v>1807</v>
      </c>
      <c r="BB10" s="1122" t="s">
        <v>1808</v>
      </c>
      <c r="BC10" s="1122" t="s">
        <v>1724</v>
      </c>
      <c r="BE10" s="1122">
        <v>2008</v>
      </c>
      <c r="BF10" s="1122" t="s">
        <v>1809</v>
      </c>
      <c r="BH10" s="1070" t="s">
        <v>1810</v>
      </c>
      <c r="BJ10" s="1070" t="s">
        <v>1811</v>
      </c>
      <c r="BL10" s="1070" t="s">
        <v>1811</v>
      </c>
      <c r="BN10" s="1070" t="s">
        <v>1812</v>
      </c>
      <c r="BQ10" s="1283">
        <v>4213778</v>
      </c>
      <c r="BR10" s="1070" t="s">
        <v>179</v>
      </c>
      <c r="BS10" s="1431"/>
      <c r="BT10" s="1283">
        <v>64236876</v>
      </c>
      <c r="BU10" s="1070" t="s">
        <v>223</v>
      </c>
      <c r="BV10" s="1072"/>
      <c r="BW10" s="1692"/>
      <c r="BX10" s="1692"/>
    </row>
    <row customHeight="1" ht="11.25">
      <c r="A11" s="1076" t="s">
        <v>1813</v>
      </c>
      <c r="B11" s="1077">
        <v>2009</v>
      </c>
      <c r="E11" s="1078" t="s">
        <v>1814</v>
      </c>
      <c r="F11" s="1095"/>
      <c r="G11" s="1078" t="s">
        <v>1815</v>
      </c>
      <c r="H11" s="1078" t="s">
        <v>1816</v>
      </c>
      <c r="I11" s="1078" t="s">
        <v>150</v>
      </c>
      <c r="J11" s="1079" t="s">
        <v>1817</v>
      </c>
      <c r="K11" s="1101" t="s">
        <v>1818</v>
      </c>
      <c r="O11" s="1079" t="s">
        <v>1819</v>
      </c>
      <c r="V11" s="372" t="s">
        <v>150</v>
      </c>
      <c r="W11" s="277"/>
      <c r="X11" s="1086" t="s">
        <v>1789</v>
      </c>
      <c r="Y11" s="1077" t="s">
        <v>1820</v>
      </c>
      <c r="Z11" s="1093"/>
      <c r="AP11" s="1089" t="s">
        <v>191</v>
      </c>
      <c r="AQ11" s="1091" t="s">
        <v>191</v>
      </c>
      <c r="AW11" s="1122" t="s">
        <v>1821</v>
      </c>
      <c r="AX11" s="1122" t="s">
        <v>1821</v>
      </c>
      <c r="AZ11" s="1122" t="s">
        <v>1822</v>
      </c>
      <c r="BB11" s="1122" t="s">
        <v>1823</v>
      </c>
      <c r="BC11" s="1122" t="s">
        <v>1724</v>
      </c>
      <c r="BE11" s="1122">
        <v>2009</v>
      </c>
      <c r="BF11" s="1122" t="s">
        <v>1824</v>
      </c>
      <c r="BH11" s="1070" t="s">
        <v>1825</v>
      </c>
      <c r="BJ11" s="1070" t="s">
        <v>1794</v>
      </c>
      <c r="BL11" s="1070" t="s">
        <v>1794</v>
      </c>
      <c r="BN11" s="1070" t="s">
        <v>1826</v>
      </c>
      <c r="BQ11" s="1283">
        <v>4213780</v>
      </c>
      <c r="BR11" s="1070" t="s">
        <v>185</v>
      </c>
      <c r="BS11" s="1431"/>
      <c r="BW11" s="1692"/>
      <c r="BX11" s="1692"/>
    </row>
    <row customHeight="1" ht="11.25">
      <c r="A12" s="1076" t="s">
        <v>1827</v>
      </c>
      <c r="B12" s="1077">
        <v>2010</v>
      </c>
      <c r="E12" s="1078" t="s">
        <v>1828</v>
      </c>
      <c r="F12" s="1095"/>
      <c r="G12" s="1078" t="s">
        <v>1816</v>
      </c>
      <c r="I12" s="1078" t="s">
        <v>151</v>
      </c>
      <c r="J12" s="1079" t="s">
        <v>1829</v>
      </c>
      <c r="K12" s="1101" t="s">
        <v>1830</v>
      </c>
      <c r="O12" s="1079" t="s">
        <v>1617</v>
      </c>
      <c r="V12" s="372" t="s">
        <v>151</v>
      </c>
      <c r="W12" s="1091"/>
      <c r="X12" s="1086" t="s">
        <v>1831</v>
      </c>
      <c r="Y12" s="1077" t="s">
        <v>1623</v>
      </c>
      <c r="AP12" s="1089"/>
      <c r="AW12" s="1122" t="s">
        <v>150</v>
      </c>
      <c r="AX12" s="1122" t="s">
        <v>150</v>
      </c>
      <c r="AZ12" s="1122" t="s">
        <v>1832</v>
      </c>
      <c r="BB12" s="1122" t="s">
        <v>1833</v>
      </c>
      <c r="BC12" s="1122" t="s">
        <v>1724</v>
      </c>
      <c r="BE12" s="1122">
        <v>2010</v>
      </c>
      <c r="BF12" s="1122" t="s">
        <v>1834</v>
      </c>
      <c r="BH12" s="1070" t="s">
        <v>1835</v>
      </c>
      <c r="BJ12" s="1070" t="s">
        <v>1836</v>
      </c>
      <c r="BL12" s="1070" t="s">
        <v>1836</v>
      </c>
      <c r="BN12" s="1070" t="s">
        <v>1837</v>
      </c>
      <c r="BQ12" s="1283">
        <v>4213779</v>
      </c>
      <c r="BR12" s="1070" t="s">
        <v>1789</v>
      </c>
      <c r="BS12" s="1431"/>
      <c r="BT12" s="1072"/>
      <c r="BU12" s="1072"/>
      <c r="BV12" s="1072"/>
      <c r="BW12" s="1692"/>
      <c r="BX12" s="1692"/>
    </row>
    <row customHeight="1" ht="11.25">
      <c r="A13" s="1076" t="s">
        <v>1838</v>
      </c>
      <c r="B13" s="1077">
        <v>2011</v>
      </c>
      <c r="E13" s="1078" t="s">
        <v>1839</v>
      </c>
      <c r="F13" s="1095"/>
      <c r="I13" s="1078" t="s">
        <v>152</v>
      </c>
      <c r="K13" s="1101" t="s">
        <v>1788</v>
      </c>
      <c r="V13" s="372" t="s">
        <v>152</v>
      </c>
      <c r="W13" s="1091"/>
      <c r="X13" s="1091"/>
      <c r="Y13" s="1091"/>
      <c r="AW13" s="1122" t="s">
        <v>151</v>
      </c>
      <c r="AX13" s="1122" t="s">
        <v>151</v>
      </c>
      <c r="BB13" s="1122" t="s">
        <v>1840</v>
      </c>
      <c r="BC13" s="1122" t="s">
        <v>1841</v>
      </c>
      <c r="BE13" s="1122">
        <v>2011</v>
      </c>
      <c r="BF13" s="1122" t="s">
        <v>1842</v>
      </c>
      <c r="BH13" s="1070" t="s">
        <v>1843</v>
      </c>
      <c r="BJ13" s="1070" t="s">
        <v>1825</v>
      </c>
      <c r="BL13" s="1070" t="s">
        <v>1825</v>
      </c>
      <c r="BN13" s="1070" t="s">
        <v>1844</v>
      </c>
      <c r="BQ13" s="1283">
        <v>4213783</v>
      </c>
      <c r="BR13" s="1070" t="s">
        <v>1804</v>
      </c>
      <c r="BS13" s="1431"/>
      <c r="BT13" s="1072"/>
      <c r="BU13" s="1072"/>
      <c r="BV13" s="1072"/>
      <c r="BW13" s="1696"/>
      <c r="BX13" s="1692"/>
    </row>
    <row customHeight="1" ht="11.25">
      <c r="A14" s="1076" t="s">
        <v>1845</v>
      </c>
      <c r="B14" s="1077">
        <v>2012</v>
      </c>
      <c r="I14" s="1078" t="s">
        <v>153</v>
      </c>
      <c r="J14" s="1069" t="s">
        <v>1846</v>
      </c>
      <c r="N14" s="1069" t="s">
        <v>1847</v>
      </c>
      <c r="V14" s="1085">
        <v>13</v>
      </c>
      <c r="W14" s="1086"/>
      <c r="X14" s="1086" t="s">
        <v>1656</v>
      </c>
      <c r="Y14" s="1077" t="s">
        <v>1623</v>
      </c>
      <c r="AW14" s="1122" t="s">
        <v>152</v>
      </c>
      <c r="AX14" s="1122" t="s">
        <v>152</v>
      </c>
      <c r="AZ14" s="1069" t="s">
        <v>1848</v>
      </c>
      <c r="BB14" s="1122" t="s">
        <v>1849</v>
      </c>
      <c r="BC14" s="1122" t="s">
        <v>1841</v>
      </c>
      <c r="BE14" s="1122">
        <v>2012</v>
      </c>
      <c r="BH14" s="1070" t="s">
        <v>1764</v>
      </c>
      <c r="BJ14" s="1219" t="s">
        <v>1850</v>
      </c>
      <c r="BL14" s="1219" t="s">
        <v>1850</v>
      </c>
      <c r="BN14" s="1070" t="s">
        <v>1851</v>
      </c>
      <c r="BQ14" s="1283">
        <v>4213782</v>
      </c>
      <c r="BR14" s="1070" t="s">
        <v>191</v>
      </c>
      <c r="BS14" s="1431"/>
      <c r="BT14" s="1072"/>
      <c r="BU14" s="1072"/>
      <c r="BV14" s="1072"/>
      <c r="BW14" s="1696"/>
      <c r="BX14" s="1692"/>
    </row>
    <row customHeight="1" ht="19.5">
      <c r="A15" s="1076" t="s">
        <v>1852</v>
      </c>
      <c r="B15" s="1077">
        <v>2013</v>
      </c>
      <c r="E15" s="1700" t="s">
        <v>1853</v>
      </c>
      <c r="G15" s="1069" t="s">
        <v>1854</v>
      </c>
      <c r="H15" s="1069" t="s">
        <v>1855</v>
      </c>
      <c r="I15" s="1080" t="s">
        <v>154</v>
      </c>
      <c r="J15" s="1091" t="s">
        <v>582</v>
      </c>
      <c r="N15" s="1160" t="s">
        <v>1856</v>
      </c>
      <c r="X15" s="1089"/>
      <c r="AW15" s="1122" t="s">
        <v>153</v>
      </c>
      <c r="AX15" s="1122" t="s">
        <v>153</v>
      </c>
      <c r="AZ15" s="1122" t="s">
        <v>1775</v>
      </c>
      <c r="BB15" s="1122" t="s">
        <v>1857</v>
      </c>
      <c r="BC15" s="1122" t="s">
        <v>1841</v>
      </c>
      <c r="BE15" s="1122">
        <v>2013</v>
      </c>
      <c r="BH15" s="1070" t="s">
        <v>1780</v>
      </c>
      <c r="BJ15" s="1219" t="s">
        <v>1858</v>
      </c>
      <c r="BL15" s="1219" t="s">
        <v>1858</v>
      </c>
      <c r="BN15" s="1070" t="s">
        <v>1859</v>
      </c>
      <c r="BR15" s="1072"/>
      <c r="BS15" s="1433"/>
      <c r="BT15" s="1072"/>
      <c r="BU15" s="1072"/>
      <c r="BV15" s="1072"/>
      <c r="BW15" s="1696"/>
      <c r="BX15" s="1692"/>
    </row>
    <row customHeight="1" ht="21">
      <c r="A16" s="1872" t="s">
        <v>1860</v>
      </c>
      <c r="B16" s="1077">
        <v>2014</v>
      </c>
      <c r="E16" s="1701" t="s">
        <v>1861</v>
      </c>
      <c r="G16" s="1078" t="s">
        <v>1862</v>
      </c>
      <c r="H16" s="1078" t="s">
        <v>1863</v>
      </c>
      <c r="I16" s="1080" t="s">
        <v>1864</v>
      </c>
      <c r="J16" s="1091" t="s">
        <v>555</v>
      </c>
      <c r="N16" s="1160" t="s">
        <v>1865</v>
      </c>
      <c r="AW16" s="1122" t="s">
        <v>154</v>
      </c>
      <c r="AX16" s="1122" t="s">
        <v>154</v>
      </c>
      <c r="AZ16" s="1122" t="s">
        <v>1791</v>
      </c>
      <c r="BB16" s="1122" t="s">
        <v>1866</v>
      </c>
      <c r="BC16" s="1122" t="s">
        <v>1841</v>
      </c>
      <c r="BE16" s="1122">
        <v>2014</v>
      </c>
      <c r="BH16" s="1070" t="s">
        <v>1796</v>
      </c>
      <c r="BJ16" s="1219" t="s">
        <v>1867</v>
      </c>
      <c r="BL16" s="1219" t="s">
        <v>1867</v>
      </c>
      <c r="BN16" s="1070" t="s">
        <v>1868</v>
      </c>
      <c r="BR16" s="1072"/>
      <c r="BS16" s="1433"/>
      <c r="BT16" s="1072"/>
      <c r="BU16" s="1072"/>
      <c r="BV16" s="1072"/>
      <c r="BW16" s="1696"/>
      <c r="BX16" s="1692"/>
    </row>
    <row customHeight="1" ht="21">
      <c r="A17" s="1076" t="s">
        <v>1869</v>
      </c>
      <c r="B17" s="1077">
        <v>2015</v>
      </c>
      <c r="G17" s="1078" t="s">
        <v>1816</v>
      </c>
      <c r="H17" s="1078" t="s">
        <v>1816</v>
      </c>
      <c r="I17" s="1078" t="s">
        <v>1870</v>
      </c>
      <c r="N17" s="1160" t="s">
        <v>1871</v>
      </c>
      <c r="X17" s="1089"/>
      <c r="AW17" s="1122" t="s">
        <v>1864</v>
      </c>
      <c r="AX17" s="1122" t="s">
        <v>1864</v>
      </c>
      <c r="AZ17" s="1122" t="s">
        <v>1872</v>
      </c>
      <c r="BB17" s="1122" t="s">
        <v>1873</v>
      </c>
      <c r="BC17" s="1122" t="s">
        <v>1724</v>
      </c>
      <c r="BE17" s="1122">
        <v>2015</v>
      </c>
      <c r="BH17" s="1070" t="s">
        <v>1812</v>
      </c>
      <c r="BJ17" s="1219" t="s">
        <v>1874</v>
      </c>
      <c r="BL17" s="1219" t="s">
        <v>1874</v>
      </c>
      <c r="BN17" s="1070" t="s">
        <v>1875</v>
      </c>
      <c r="BR17" s="1069" t="s">
        <v>1667</v>
      </c>
      <c r="BS17" s="1430"/>
      <c r="BU17" s="1069" t="s">
        <v>1876</v>
      </c>
      <c r="BV17" s="1072"/>
      <c r="BW17" s="1692"/>
      <c r="BX17" s="1694" t="s">
        <v>1877</v>
      </c>
      <c r="CA17" s="1069" t="s">
        <v>1878</v>
      </c>
      <c r="CD17" s="1069" t="s">
        <v>1879</v>
      </c>
    </row>
    <row customHeight="1" ht="21">
      <c r="A18" s="1076" t="s">
        <v>1880</v>
      </c>
      <c r="B18" s="1077">
        <v>2016</v>
      </c>
      <c r="E18" s="2007" t="s">
        <v>1881</v>
      </c>
      <c r="I18" s="1078" t="s">
        <v>1882</v>
      </c>
      <c r="N18" s="1160" t="s">
        <v>1883</v>
      </c>
      <c r="X18" s="1089"/>
      <c r="AW18" s="1122" t="s">
        <v>1870</v>
      </c>
      <c r="AX18" s="1122" t="s">
        <v>1870</v>
      </c>
      <c r="BB18" s="1122" t="s">
        <v>1884</v>
      </c>
      <c r="BC18" s="1122" t="s">
        <v>1724</v>
      </c>
      <c r="BE18" s="1122">
        <v>2016</v>
      </c>
      <c r="BH18" s="1070" t="s">
        <v>1826</v>
      </c>
      <c r="BJ18" s="1219" t="s">
        <v>1885</v>
      </c>
      <c r="BL18" s="1219" t="s">
        <v>1885</v>
      </c>
      <c r="BN18" s="1070" t="s">
        <v>1886</v>
      </c>
      <c r="BQ18" s="1434" t="s">
        <v>1696</v>
      </c>
      <c r="BR18" s="1161" t="s">
        <v>1697</v>
      </c>
      <c r="BS18" s="276"/>
      <c r="BT18" s="1434" t="s">
        <v>1887</v>
      </c>
      <c r="BU18" s="1161" t="s">
        <v>1888</v>
      </c>
      <c r="BV18" s="1072"/>
      <c r="BW18" s="1699" t="s">
        <v>1889</v>
      </c>
      <c r="BX18" s="1693" t="s">
        <v>1890</v>
      </c>
      <c r="BZ18" s="1434" t="s">
        <v>1891</v>
      </c>
      <c r="CA18" s="1161" t="s">
        <v>1892</v>
      </c>
      <c r="CC18" s="1434" t="s">
        <v>1893</v>
      </c>
      <c r="CD18" s="1161" t="s">
        <v>1894</v>
      </c>
    </row>
    <row customHeight="1" ht="21">
      <c r="A19" s="1872" t="s">
        <v>1895</v>
      </c>
      <c r="B19" s="1077">
        <v>2017</v>
      </c>
      <c r="E19" s="1076" t="s">
        <v>166</v>
      </c>
      <c r="I19" s="1078" t="s">
        <v>1896</v>
      </c>
      <c r="N19" s="1160" t="s">
        <v>1897</v>
      </c>
      <c r="X19" s="1089"/>
      <c r="AW19" s="1122" t="s">
        <v>1882</v>
      </c>
      <c r="AX19" s="1122" t="s">
        <v>1882</v>
      </c>
      <c r="AZ19" s="1069" t="s">
        <v>1898</v>
      </c>
      <c r="BB19" s="1122" t="s">
        <v>1899</v>
      </c>
      <c r="BC19" s="1122" t="s">
        <v>1724</v>
      </c>
      <c r="BE19" s="1122">
        <v>2017</v>
      </c>
      <c r="BH19" s="1070" t="s">
        <v>1900</v>
      </c>
      <c r="BJ19" s="1219" t="s">
        <v>1901</v>
      </c>
      <c r="BL19" s="1219" t="s">
        <v>1901</v>
      </c>
      <c r="BQ19" s="1283">
        <v>4190064</v>
      </c>
      <c r="BR19" s="1070" t="s">
        <v>1902</v>
      </c>
      <c r="BS19" s="1431"/>
      <c r="BT19" s="1283">
        <v>4189671</v>
      </c>
      <c r="BU19" s="1070" t="s">
        <v>1903</v>
      </c>
      <c r="BV19" s="1072"/>
      <c r="BW19" s="1697">
        <v>4189706</v>
      </c>
      <c r="BX19" s="1695" t="s">
        <v>1904</v>
      </c>
      <c r="BZ19" s="1283">
        <v>4189714</v>
      </c>
      <c r="CA19" s="1070" t="s">
        <v>1905</v>
      </c>
      <c r="CC19" s="1283">
        <v>4189708</v>
      </c>
      <c r="CD19" s="1070" t="s">
        <v>1906</v>
      </c>
    </row>
    <row customHeight="1" ht="21">
      <c r="A20" s="1076" t="s">
        <v>1907</v>
      </c>
      <c r="B20" s="1077">
        <v>2018</v>
      </c>
      <c r="E20" s="1076" t="s">
        <v>1656</v>
      </c>
      <c r="I20" s="1078" t="s">
        <v>1908</v>
      </c>
      <c r="N20" s="1160" t="s">
        <v>1909</v>
      </c>
      <c r="AW20" s="1122" t="s">
        <v>1896</v>
      </c>
      <c r="AX20" s="1122" t="s">
        <v>1896</v>
      </c>
      <c r="AZ20" s="1122" t="s">
        <v>1910</v>
      </c>
      <c r="BB20" s="1122" t="s">
        <v>1911</v>
      </c>
      <c r="BC20" s="1122" t="s">
        <v>1841</v>
      </c>
      <c r="BE20" s="1122">
        <v>2018</v>
      </c>
      <c r="BH20" s="1070" t="s">
        <v>1837</v>
      </c>
      <c r="BJ20" s="1070" t="s">
        <v>1764</v>
      </c>
      <c r="BL20" s="1070" t="s">
        <v>1764</v>
      </c>
      <c r="BQ20" s="1283">
        <v>4190065</v>
      </c>
      <c r="BR20" s="1070" t="s">
        <v>1912</v>
      </c>
      <c r="BS20" s="1431"/>
      <c r="BT20" s="1283">
        <v>4189672</v>
      </c>
      <c r="BU20" s="1070" t="s">
        <v>1913</v>
      </c>
      <c r="BV20" s="1072"/>
      <c r="BW20" s="1697">
        <v>4189705</v>
      </c>
      <c r="BX20" s="1695" t="s">
        <v>1914</v>
      </c>
      <c r="BZ20" s="1283">
        <v>4189713</v>
      </c>
      <c r="CA20" s="1070" t="s">
        <v>1914</v>
      </c>
      <c r="CC20" s="1283">
        <v>4189709</v>
      </c>
      <c r="CD20" s="1070" t="s">
        <v>1915</v>
      </c>
    </row>
    <row customHeight="1" ht="21">
      <c r="A21" s="1076" t="s">
        <v>1916</v>
      </c>
      <c r="B21" s="1077">
        <v>2019</v>
      </c>
      <c r="I21" s="1078" t="s">
        <v>1917</v>
      </c>
      <c r="N21" s="1160" t="s">
        <v>1918</v>
      </c>
      <c r="AW21" s="1122" t="s">
        <v>1908</v>
      </c>
      <c r="AX21" s="1122" t="s">
        <v>1908</v>
      </c>
      <c r="AZ21" s="1122" t="s">
        <v>1919</v>
      </c>
      <c r="BB21" s="1122" t="s">
        <v>1920</v>
      </c>
      <c r="BC21" s="1122" t="s">
        <v>1724</v>
      </c>
      <c r="BE21" s="1122">
        <v>2019</v>
      </c>
      <c r="BH21" s="1070" t="s">
        <v>1844</v>
      </c>
      <c r="BJ21" s="1070" t="s">
        <v>1780</v>
      </c>
      <c r="BL21" s="1070" t="s">
        <v>1780</v>
      </c>
      <c r="BQ21" s="1283">
        <v>4190066</v>
      </c>
      <c r="BR21" s="1070" t="s">
        <v>1921</v>
      </c>
      <c r="BS21" s="1431"/>
      <c r="BT21" s="1283">
        <v>4189673</v>
      </c>
      <c r="BU21" s="1070" t="s">
        <v>1922</v>
      </c>
      <c r="BV21" s="1072"/>
      <c r="BW21" s="1697">
        <v>4189707</v>
      </c>
      <c r="BX21" s="1695" t="s">
        <v>1923</v>
      </c>
      <c r="BZ21" s="1283">
        <v>4189712</v>
      </c>
      <c r="CA21" s="1070" t="s">
        <v>1924</v>
      </c>
      <c r="CC21" s="1283">
        <v>4189710</v>
      </c>
      <c r="CD21" s="1070" t="s">
        <v>1925</v>
      </c>
    </row>
    <row customHeight="1" ht="21">
      <c r="A22" s="1076" t="s">
        <v>1926</v>
      </c>
      <c r="B22" s="1077">
        <v>2020</v>
      </c>
      <c r="N22" s="1160" t="s">
        <v>1927</v>
      </c>
      <c r="AW22" s="1122" t="s">
        <v>1917</v>
      </c>
      <c r="AX22" s="1122" t="s">
        <v>1917</v>
      </c>
      <c r="AZ22" s="1122" t="s">
        <v>1928</v>
      </c>
      <c r="BB22" s="1122" t="s">
        <v>1929</v>
      </c>
      <c r="BC22" s="1122" t="s">
        <v>1724</v>
      </c>
      <c r="BE22" s="1122">
        <v>2020</v>
      </c>
      <c r="BH22" s="1070" t="s">
        <v>1851</v>
      </c>
      <c r="BJ22" s="1070" t="s">
        <v>1796</v>
      </c>
      <c r="BL22" s="1070" t="s">
        <v>1796</v>
      </c>
      <c r="BQ22" s="1283">
        <v>4190067</v>
      </c>
      <c r="BR22" s="1070" t="s">
        <v>1930</v>
      </c>
      <c r="BS22" s="1431"/>
      <c r="BT22" s="1283">
        <v>4189674</v>
      </c>
      <c r="BU22" s="1070" t="s">
        <v>1931</v>
      </c>
      <c r="BV22" s="1072"/>
      <c r="BW22" s="1072"/>
      <c r="CC22" s="1283">
        <v>4189711</v>
      </c>
      <c r="CD22" s="1070" t="s">
        <v>292</v>
      </c>
    </row>
    <row customHeight="1" ht="21">
      <c r="A23" s="1076" t="s">
        <v>1932</v>
      </c>
      <c r="B23" s="1077">
        <v>2021</v>
      </c>
      <c r="AW23" s="1122" t="s">
        <v>1933</v>
      </c>
      <c r="AX23" s="1122" t="s">
        <v>1933</v>
      </c>
      <c r="AZ23" s="1122" t="s">
        <v>1934</v>
      </c>
      <c r="BB23" s="1122" t="s">
        <v>1935</v>
      </c>
      <c r="BC23" s="1122" t="s">
        <v>1633</v>
      </c>
      <c r="BE23" s="1122">
        <v>2021</v>
      </c>
      <c r="BH23" s="1070" t="s">
        <v>1859</v>
      </c>
      <c r="BJ23" s="1070" t="s">
        <v>1812</v>
      </c>
      <c r="BL23" s="1070" t="s">
        <v>1812</v>
      </c>
      <c r="BQ23" s="1283">
        <v>4190068</v>
      </c>
      <c r="BR23" s="1070" t="s">
        <v>1936</v>
      </c>
      <c r="BS23" s="1431"/>
      <c r="BT23" s="1283">
        <v>4189675</v>
      </c>
      <c r="BU23" s="1070" t="s">
        <v>1937</v>
      </c>
      <c r="BV23" s="1072"/>
      <c r="BW23" s="1072"/>
      <c r="CC23" s="1283">
        <v>5110778</v>
      </c>
      <c r="CD23" s="1070" t="s">
        <v>1938</v>
      </c>
    </row>
    <row customHeight="1" ht="21">
      <c r="A24" s="1076" t="s">
        <v>1939</v>
      </c>
      <c r="B24" s="1077">
        <v>2022</v>
      </c>
      <c r="AW24" s="1122" t="s">
        <v>1940</v>
      </c>
      <c r="AX24" s="1122" t="s">
        <v>1940</v>
      </c>
      <c r="AZ24" s="1122" t="s">
        <v>1941</v>
      </c>
      <c r="BB24" s="1122" t="s">
        <v>1942</v>
      </c>
      <c r="BC24" s="1122" t="s">
        <v>1943</v>
      </c>
      <c r="BE24" s="1122">
        <v>2022</v>
      </c>
      <c r="BH24" s="1070" t="s">
        <v>1868</v>
      </c>
      <c r="BJ24" s="1070" t="s">
        <v>1826</v>
      </c>
      <c r="BL24" s="1070" t="s">
        <v>1826</v>
      </c>
      <c r="BQ24" s="1283">
        <v>4190069</v>
      </c>
      <c r="BR24" s="1070" t="s">
        <v>1944</v>
      </c>
      <c r="BS24" s="1431"/>
      <c r="BT24" s="1283">
        <v>4189676</v>
      </c>
      <c r="BU24" s="1070" t="s">
        <v>1945</v>
      </c>
      <c r="BV24" s="1072"/>
      <c r="BW24" s="1072"/>
      <c r="CC24" s="1283">
        <v>25575374</v>
      </c>
      <c r="CD24" s="1070" t="s">
        <v>1946</v>
      </c>
    </row>
    <row customHeight="1" ht="11.25">
      <c r="A25" s="1076" t="s">
        <v>1947</v>
      </c>
      <c r="B25" s="1077">
        <v>2023</v>
      </c>
      <c r="AW25" s="1122" t="s">
        <v>1948</v>
      </c>
      <c r="AX25" s="1122" t="s">
        <v>1948</v>
      </c>
      <c r="AZ25" s="1122" t="s">
        <v>1949</v>
      </c>
      <c r="BB25" s="1122" t="s">
        <v>1950</v>
      </c>
      <c r="BC25" s="1122" t="s">
        <v>1943</v>
      </c>
      <c r="BE25" s="1122">
        <v>2023</v>
      </c>
      <c r="BH25" s="1070" t="s">
        <v>1875</v>
      </c>
      <c r="BJ25" s="1070" t="s">
        <v>1900</v>
      </c>
      <c r="BL25" s="1070" t="s">
        <v>1900</v>
      </c>
      <c r="BQ25" s="1283">
        <v>4190070</v>
      </c>
      <c r="BR25" s="1070" t="s">
        <v>1951</v>
      </c>
      <c r="BS25" s="1431"/>
      <c r="BT25" s="1283">
        <v>4189677</v>
      </c>
      <c r="BU25" s="1070" t="s">
        <v>1952</v>
      </c>
      <c r="BV25" s="1072"/>
      <c r="BW25" s="1072"/>
    </row>
    <row customHeight="1" ht="11.25">
      <c r="A26" s="1076" t="s">
        <v>1953</v>
      </c>
      <c r="B26" s="1077">
        <v>2024</v>
      </c>
      <c r="J26" s="1733" t="s">
        <v>1954</v>
      </c>
      <c r="AX26" s="1122" t="s">
        <v>1955</v>
      </c>
      <c r="AZ26" s="1122" t="s">
        <v>1819</v>
      </c>
      <c r="BB26" s="1122" t="s">
        <v>1956</v>
      </c>
      <c r="BC26" s="1122" t="s">
        <v>1943</v>
      </c>
      <c r="BE26" s="1122">
        <v>2024</v>
      </c>
      <c r="BH26" s="1070" t="s">
        <v>1886</v>
      </c>
      <c r="BJ26" s="1070" t="s">
        <v>1837</v>
      </c>
      <c r="BL26" s="1070" t="s">
        <v>1837</v>
      </c>
      <c r="BQ26" s="1283">
        <v>4190071</v>
      </c>
      <c r="BR26" s="1070" t="s">
        <v>1957</v>
      </c>
      <c r="BS26" s="1431"/>
      <c r="BV26" s="1072"/>
      <c r="BW26" s="1072"/>
    </row>
    <row customHeight="1" ht="11.25">
      <c r="A27" s="1076" t="s">
        <v>1958</v>
      </c>
      <c r="B27" s="1077">
        <v>2025</v>
      </c>
      <c r="J27" s="178" t="s">
        <v>688</v>
      </c>
      <c r="AX27" s="1122" t="s">
        <v>1959</v>
      </c>
      <c r="BB27" s="1122" t="s">
        <v>1960</v>
      </c>
      <c r="BC27" s="1122" t="s">
        <v>1943</v>
      </c>
      <c r="BE27" s="1122">
        <v>2025</v>
      </c>
      <c r="BH27" s="1072" t="s">
        <v>22</v>
      </c>
      <c r="BJ27" s="1070" t="s">
        <v>1844</v>
      </c>
      <c r="BL27" s="1070" t="s">
        <v>1844</v>
      </c>
      <c r="BN27" s="1072" t="s">
        <v>22</v>
      </c>
      <c r="BQ27" s="1283">
        <v>4190072</v>
      </c>
      <c r="BR27" s="1070" t="s">
        <v>1961</v>
      </c>
      <c r="BS27" s="1431"/>
      <c r="BV27" s="1072"/>
      <c r="BW27" s="1072"/>
    </row>
    <row customHeight="1" ht="11.25">
      <c r="A28" s="1076" t="s">
        <v>1962</v>
      </c>
      <c r="D28" s="1103"/>
      <c r="E28" s="1104"/>
      <c r="F28" s="1104"/>
      <c r="H28" s="1105" t="s">
        <v>1963</v>
      </c>
      <c r="AX28" s="1122" t="s">
        <v>1964</v>
      </c>
      <c r="AZ28" s="1069" t="s">
        <v>1965</v>
      </c>
      <c r="BB28" s="1122" t="s">
        <v>1966</v>
      </c>
      <c r="BC28" s="1122" t="s">
        <v>1967</v>
      </c>
      <c r="BE28" s="1122">
        <v>2026</v>
      </c>
      <c r="BH28" s="1072" t="s">
        <v>22</v>
      </c>
      <c r="BJ28" s="1070" t="s">
        <v>1851</v>
      </c>
      <c r="BL28" s="1070" t="s">
        <v>1851</v>
      </c>
      <c r="BN28" s="1072" t="s">
        <v>22</v>
      </c>
      <c r="BQ28" s="1283">
        <v>4190073</v>
      </c>
      <c r="BR28" s="1070" t="s">
        <v>1968</v>
      </c>
      <c r="BS28" s="1431"/>
      <c r="BV28" s="1072"/>
      <c r="BW28" s="1072"/>
    </row>
    <row customHeight="1" ht="11.25">
      <c r="A29" s="1076" t="s">
        <v>1969</v>
      </c>
      <c r="D29" s="1106" t="s">
        <v>1970</v>
      </c>
      <c r="E29" s="1107" t="str">
        <f>IF(TEMPLATE_GROUP="","",INDEX(StartDateList,MATCH(TEMPLATE_GROUP,CodeTemplateList,0),1))</f>
        <v>01.07.2024</v>
      </c>
      <c r="F29" s="1107" t="str">
        <f>IF(TEMPLATE_GROUP="","",INDEX(EndDateList,MATCH(TEMPLATE_GROUP,CodeTemplateList,0),1))</f>
        <v>30.09.2024</v>
      </c>
      <c r="H29" s="1108" t="s">
        <v>1971</v>
      </c>
      <c r="AX29" s="1122" t="s">
        <v>1972</v>
      </c>
      <c r="AZ29" s="1122" t="s">
        <v>1618</v>
      </c>
      <c r="BB29" s="1122" t="s">
        <v>1819</v>
      </c>
      <c r="BC29" s="1093"/>
      <c r="BE29" s="1122">
        <v>2027</v>
      </c>
      <c r="BJ29" s="1070" t="s">
        <v>1859</v>
      </c>
      <c r="BL29" s="1070" t="s">
        <v>1859</v>
      </c>
    </row>
    <row customHeight="1" ht="11.25">
      <c r="A30" s="1076" t="s">
        <v>1973</v>
      </c>
      <c r="D30" s="1109"/>
      <c r="E30" s="1110"/>
      <c r="F30" s="1110"/>
      <c r="AX30" s="1122" t="s">
        <v>1974</v>
      </c>
      <c r="AZ30" s="1122" t="s">
        <v>1645</v>
      </c>
      <c r="BE30" s="1122">
        <v>2028</v>
      </c>
      <c r="BJ30" s="1070" t="s">
        <v>1975</v>
      </c>
      <c r="BL30" s="1070" t="s">
        <v>1975</v>
      </c>
    </row>
    <row customHeight="1" ht="12.75">
      <c r="A31" s="1076" t="s">
        <v>1976</v>
      </c>
      <c r="D31" s="1103"/>
      <c r="E31" s="1104"/>
      <c r="F31" s="1104"/>
      <c r="H31" s="1111"/>
      <c r="AX31" s="1122" t="s">
        <v>1977</v>
      </c>
      <c r="AZ31" s="1122" t="s">
        <v>1978</v>
      </c>
      <c r="BE31" s="1122">
        <v>2029</v>
      </c>
      <c r="BJ31" s="1070" t="s">
        <v>1979</v>
      </c>
      <c r="BL31" s="1070" t="s">
        <v>1979</v>
      </c>
    </row>
    <row customHeight="1" ht="11.25">
      <c r="A32" s="1076" t="s">
        <v>1980</v>
      </c>
      <c r="D32" s="1106" t="s">
        <v>1981</v>
      </c>
      <c r="E32" s="1107" t="str">
        <f>IF(TEMPLATE_GROUP="","",INDEX(StartDateList,MATCH(TEMPLATE_GROUP,CodeTemplateList,0),1))</f>
        <v>01.07.2024</v>
      </c>
      <c r="F32" s="1107" t="str">
        <f>IF(TEMPLATE_GROUP="","",INDEX(EndDateList,MATCH(TEMPLATE_GROUP,CodeTemplateList,0),1))</f>
        <v>30.09.2024</v>
      </c>
      <c r="H32" s="1112" t="s">
        <v>1982</v>
      </c>
      <c r="O32" s="1076" t="s">
        <v>1616</v>
      </c>
      <c r="AX32" s="1122" t="s">
        <v>1983</v>
      </c>
      <c r="AZ32" s="1122" t="s">
        <v>1712</v>
      </c>
      <c r="BE32" s="1122">
        <v>2030</v>
      </c>
      <c r="BJ32" s="1070" t="s">
        <v>1868</v>
      </c>
      <c r="BL32" s="1070" t="s">
        <v>1868</v>
      </c>
    </row>
    <row customHeight="1" ht="11.25">
      <c r="A33" s="1076" t="s">
        <v>1984</v>
      </c>
      <c r="O33" s="1076" t="s">
        <v>1642</v>
      </c>
      <c r="AX33" s="1122" t="s">
        <v>1985</v>
      </c>
      <c r="AZ33" s="1122" t="s">
        <v>1617</v>
      </c>
      <c r="BE33" s="1122">
        <v>2031</v>
      </c>
      <c r="BJ33" s="1070" t="s">
        <v>1875</v>
      </c>
      <c r="BL33" s="1070" t="s">
        <v>1875</v>
      </c>
    </row>
    <row customHeight="1" ht="11.25">
      <c r="A34" s="1076" t="s">
        <v>1986</v>
      </c>
      <c r="O34" s="1076" t="s">
        <v>1677</v>
      </c>
      <c r="AX34" s="1122" t="s">
        <v>1987</v>
      </c>
      <c r="BE34" s="1122">
        <v>2032</v>
      </c>
      <c r="BJ34" s="1070" t="s">
        <v>1886</v>
      </c>
      <c r="BL34" s="1070" t="s">
        <v>1886</v>
      </c>
    </row>
    <row customHeight="1" ht="11.25">
      <c r="A35" s="1076" t="s">
        <v>1988</v>
      </c>
      <c r="O35" s="1076" t="s">
        <v>1710</v>
      </c>
      <c r="AX35" s="1122" t="s">
        <v>1989</v>
      </c>
      <c r="AZ35" s="1069" t="s">
        <v>1990</v>
      </c>
      <c r="BE35" s="1122">
        <v>2033</v>
      </c>
      <c r="BL35" s="1070" t="s">
        <v>1991</v>
      </c>
    </row>
    <row customHeight="1" ht="11.25">
      <c r="A36" s="1872" t="s">
        <v>1992</v>
      </c>
      <c r="D36" s="1113" t="s">
        <v>1993</v>
      </c>
      <c r="E36" s="1114" t="s">
        <v>807</v>
      </c>
      <c r="F36" s="1115" t="str">
        <f>INDEX(E37:E41,MATCH(TEMPLATE_SPHERE,F37:F41,0))</f>
        <v>теплоснабжения</v>
      </c>
      <c r="G36" s="1115" t="str">
        <f>INDEX(G37:G41,MATCH(TEMPLATE_SPHERE,F37:F41,0))</f>
        <v>теплоснабжение</v>
      </c>
      <c r="O36" s="1076" t="s">
        <v>1735</v>
      </c>
      <c r="AX36" s="1122" t="s">
        <v>1994</v>
      </c>
      <c r="AZ36" s="1122" t="s">
        <v>1617</v>
      </c>
      <c r="BE36" s="1122">
        <v>2034</v>
      </c>
      <c r="BL36" s="1070" t="s">
        <v>1995</v>
      </c>
    </row>
    <row customHeight="1" ht="11.25">
      <c r="A37" s="1076" t="s">
        <v>1996</v>
      </c>
      <c r="E37" s="409" t="s">
        <v>1997</v>
      </c>
      <c r="F37" s="1116" t="s">
        <v>807</v>
      </c>
      <c r="G37" s="409" t="s">
        <v>1998</v>
      </c>
      <c r="O37" s="1076" t="s">
        <v>1754</v>
      </c>
      <c r="AX37" s="1122" t="s">
        <v>1999</v>
      </c>
      <c r="AZ37" s="1122" t="s">
        <v>1644</v>
      </c>
      <c r="BE37" s="1122">
        <v>2035</v>
      </c>
    </row>
    <row customHeight="1" ht="11.25">
      <c r="A38" s="1076" t="s">
        <v>2000</v>
      </c>
      <c r="E38" s="409" t="s">
        <v>2001</v>
      </c>
      <c r="F38" s="1117" t="s">
        <v>853</v>
      </c>
      <c r="G38" s="409" t="s">
        <v>2002</v>
      </c>
      <c r="O38" s="1076" t="s">
        <v>1771</v>
      </c>
      <c r="AX38" s="1122" t="s">
        <v>2003</v>
      </c>
      <c r="AZ38" s="1122" t="s">
        <v>1678</v>
      </c>
      <c r="BE38" s="1122">
        <v>2036</v>
      </c>
      <c r="BH38" s="1069" t="s">
        <v>2004</v>
      </c>
      <c r="BJ38" s="1069" t="s">
        <v>2005</v>
      </c>
      <c r="BL38" s="1069" t="s">
        <v>2006</v>
      </c>
      <c r="BN38" s="1069" t="s">
        <v>2007</v>
      </c>
    </row>
    <row customHeight="1" ht="11.25">
      <c r="A39" s="1076" t="s">
        <v>2008</v>
      </c>
      <c r="E39" s="409" t="s">
        <v>2009</v>
      </c>
      <c r="F39" s="1117" t="s">
        <v>906</v>
      </c>
      <c r="G39" s="409" t="s">
        <v>2010</v>
      </c>
      <c r="O39" s="1076" t="s">
        <v>1787</v>
      </c>
      <c r="AX39" s="1122" t="s">
        <v>2011</v>
      </c>
      <c r="AZ39" s="1122" t="s">
        <v>1711</v>
      </c>
      <c r="BE39" s="1122">
        <v>2037</v>
      </c>
      <c r="BH39" s="1070" t="s">
        <v>2012</v>
      </c>
      <c r="BJ39" s="1219" t="s">
        <v>2012</v>
      </c>
      <c r="BL39" s="1219" t="s">
        <v>2012</v>
      </c>
      <c r="BN39" s="1070" t="s">
        <v>2013</v>
      </c>
    </row>
    <row customHeight="1" ht="11.25">
      <c r="A40" s="1076" t="s">
        <v>2014</v>
      </c>
      <c r="E40" s="409" t="s">
        <v>2015</v>
      </c>
      <c r="F40" s="1117" t="s">
        <v>893</v>
      </c>
      <c r="G40" s="409" t="s">
        <v>2016</v>
      </c>
      <c r="O40" s="1076" t="s">
        <v>1803</v>
      </c>
      <c r="AX40" s="1122" t="s">
        <v>2017</v>
      </c>
      <c r="BE40" s="1122">
        <v>2038</v>
      </c>
      <c r="BH40" s="1070" t="s">
        <v>2018</v>
      </c>
      <c r="BJ40" s="1219" t="s">
        <v>1429</v>
      </c>
      <c r="BL40" s="1219" t="s">
        <v>1429</v>
      </c>
      <c r="BN40" s="1070" t="s">
        <v>1463</v>
      </c>
    </row>
    <row customHeight="1" ht="11.25">
      <c r="A41" s="1076" t="s">
        <v>2019</v>
      </c>
      <c r="E41" s="409" t="s">
        <v>2020</v>
      </c>
      <c r="F41" s="1117" t="s">
        <v>2021</v>
      </c>
      <c r="G41" s="409" t="s">
        <v>2020</v>
      </c>
      <c r="O41" s="1076" t="s">
        <v>1819</v>
      </c>
      <c r="AX41" s="1122" t="s">
        <v>2022</v>
      </c>
      <c r="AZ41" s="1069" t="s">
        <v>2023</v>
      </c>
      <c r="BE41" s="1122">
        <v>2039</v>
      </c>
      <c r="BH41" s="1070" t="s">
        <v>2024</v>
      </c>
      <c r="BJ41" s="1219" t="s">
        <v>1425</v>
      </c>
      <c r="BL41" s="1219" t="s">
        <v>1425</v>
      </c>
      <c r="BN41" s="1070" t="s">
        <v>1450</v>
      </c>
    </row>
    <row customHeight="1" ht="11.25">
      <c r="A42" s="1076" t="s">
        <v>2025</v>
      </c>
      <c r="AX42" s="1122" t="s">
        <v>2026</v>
      </c>
      <c r="AZ42" s="1122" t="s">
        <v>1616</v>
      </c>
      <c r="BE42" s="1122">
        <v>2040</v>
      </c>
      <c r="BH42" s="1070" t="s">
        <v>1447</v>
      </c>
      <c r="BJ42" s="1219" t="s">
        <v>1427</v>
      </c>
      <c r="BL42" s="1219" t="s">
        <v>1427</v>
      </c>
      <c r="BN42" s="1070" t="s">
        <v>2027</v>
      </c>
    </row>
    <row customHeight="1" ht="11.25">
      <c r="A43" s="1076" t="s">
        <v>2028</v>
      </c>
      <c r="AX43" s="1122" t="s">
        <v>2029</v>
      </c>
      <c r="AZ43" s="1122" t="s">
        <v>1642</v>
      </c>
      <c r="BE43" s="1122">
        <v>2041</v>
      </c>
      <c r="BH43" s="1070" t="s">
        <v>2030</v>
      </c>
      <c r="BJ43" s="1219" t="s">
        <v>2024</v>
      </c>
      <c r="BL43" s="1219" t="s">
        <v>2024</v>
      </c>
      <c r="BN43" s="1070" t="s">
        <v>2031</v>
      </c>
    </row>
    <row customHeight="1" ht="11.25">
      <c r="A44" s="1076" t="s">
        <v>2032</v>
      </c>
      <c r="G44" s="1096">
        <f>YEAR(TODAY())</f>
        <v>2024</v>
      </c>
      <c r="I44" s="801" t="s">
        <v>2033</v>
      </c>
      <c r="J44" s="1091" t="s">
        <v>2034</v>
      </c>
      <c r="K44" s="1091" t="s">
        <v>2035</v>
      </c>
      <c r="AX44" s="1122" t="s">
        <v>2036</v>
      </c>
      <c r="AZ44" s="1122" t="s">
        <v>1677</v>
      </c>
      <c r="BE44" s="1122">
        <v>2042</v>
      </c>
      <c r="BH44" s="1070" t="s">
        <v>2037</v>
      </c>
      <c r="BJ44" s="1219" t="s">
        <v>1447</v>
      </c>
      <c r="BL44" s="1219" t="s">
        <v>1447</v>
      </c>
      <c r="BN44" s="1070" t="s">
        <v>2038</v>
      </c>
    </row>
    <row customHeight="1" ht="11.25">
      <c r="A45" s="1076" t="s">
        <v>2039</v>
      </c>
      <c r="D45" s="1113" t="s">
        <v>2040</v>
      </c>
      <c r="E45" s="1114" t="s">
        <v>2041</v>
      </c>
      <c r="F45" s="799" t="s">
        <v>2042</v>
      </c>
      <c r="G45" s="798" t="s">
        <v>2043</v>
      </c>
      <c r="H45" s="801" t="s">
        <v>2044</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2045</v>
      </c>
      <c r="AZ45" s="1122" t="s">
        <v>1710</v>
      </c>
      <c r="BE45" s="1122">
        <v>2043</v>
      </c>
      <c r="BH45" s="1070" t="s">
        <v>2046</v>
      </c>
      <c r="BJ45" s="1219" t="s">
        <v>1441</v>
      </c>
      <c r="BL45" s="1219" t="s">
        <v>1441</v>
      </c>
      <c r="BN45" s="1070" t="s">
        <v>2047</v>
      </c>
    </row>
    <row customHeight="1" ht="11.25">
      <c r="A46" s="1076" t="s">
        <v>2048</v>
      </c>
      <c r="E46" s="409" t="s">
        <v>27</v>
      </c>
      <c r="F46" s="1116" t="s">
        <v>2049</v>
      </c>
      <c r="G46" s="1118" t="str">
        <f>_xlfn.IFERROR(IF(TITLE_DATE_FIL="","01.01."&amp;CURRENT_YEAR,"01.01."&amp;YEAR(TITLE_DATE_FIL)),"01.01."&amp;CURRENT_YEAR)</f>
        <v>01.01.2024</v>
      </c>
      <c r="H46" s="1118" t="str">
        <f>_xlfn.IFERROR(IF(TITLE_DATE_FIL="","31.12."&amp;CURRENT_YEAR,"31.12."&amp;YEAR(TITLE_DATE_FIL)),"31.12."&amp;CURRENT_YEAR)</f>
        <v>31.12.2024</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2050</v>
      </c>
      <c r="AZ46" s="1122" t="s">
        <v>1735</v>
      </c>
      <c r="BE46" s="1122">
        <v>2044</v>
      </c>
      <c r="BH46" s="1070" t="s">
        <v>1450</v>
      </c>
      <c r="BJ46" s="1219" t="s">
        <v>1431</v>
      </c>
      <c r="BL46" s="1219" t="s">
        <v>1431</v>
      </c>
      <c r="BN46" s="1070" t="s">
        <v>2051</v>
      </c>
    </row>
    <row customHeight="1" ht="11.25">
      <c r="A47" s="1076" t="s">
        <v>2052</v>
      </c>
      <c r="E47" s="409" t="s">
        <v>33</v>
      </c>
      <c r="F47" s="1117" t="s">
        <v>2041</v>
      </c>
      <c r="G47" s="1118" t="str">
        <f>_xlfn.IFERROR(IF(f_year="","01.01."&amp;CURRENT_YEAR,IF(LEN(f_quart)=0,"01.01."&amp;f_year,IF(f_quart="I квартал","01.01."&amp;f_year,IF(f_quart="II квартал","01.04."&amp;f_year,(IF(f_quart="III квартал","01.07."&amp;f_year,"01.10."&amp;f_year)))))),"01.01."&amp;CURRENT_YEAR)</f>
        <v>01.07.2024</v>
      </c>
      <c r="H47" s="1118" t="str">
        <f>_xlfn.IFERROR(IF(f_year="","31.12."&amp;CURRENT_YEAR,IF(LEN(f_quart)=0,"31.12."&amp;f_year,IF(f_quart="I квартал","31.03."&amp;f_year,IF(f_quart="II квартал","30.06."&amp;f_year,(IF(f_quart="III квартал","30.09."&amp;f_year,"31.12."&amp;f_year)))))),"31.12."&amp;CURRENT_YEAR)</f>
        <v>30.09.2024</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2053</v>
      </c>
      <c r="AZ47" s="1122" t="s">
        <v>1754</v>
      </c>
      <c r="BE47" s="1122">
        <v>2045</v>
      </c>
      <c r="BH47" s="1070" t="s">
        <v>2027</v>
      </c>
      <c r="BJ47" s="1219" t="s">
        <v>1433</v>
      </c>
      <c r="BL47" s="1219" t="s">
        <v>1433</v>
      </c>
      <c r="BN47" s="1070" t="s">
        <v>2054</v>
      </c>
    </row>
    <row customHeight="1" ht="11.25">
      <c r="A48" s="1076" t="s">
        <v>2055</v>
      </c>
      <c r="E48" s="409" t="s">
        <v>2056</v>
      </c>
      <c r="F48" s="1117" t="s">
        <v>2057</v>
      </c>
      <c r="G48" s="1118" t="str">
        <f>_xlfn.IFERROR(IF(f_year="","01.01."&amp;CURRENT_YEAR,"01.01."&amp;f_year),"01.01."&amp;CURRENT_YEAR)</f>
        <v>01.01.2024</v>
      </c>
      <c r="H48" s="1118" t="str">
        <f>_xlfn.IFERROR(IF(f_year="","31.12."&amp;CURRENT_YEAR,"31.12."&amp;f_year),"31.12."&amp;CURRENT_YEAR)</f>
        <v>31.12.2024</v>
      </c>
      <c r="I48" s="1744">
        <f>IF(f_year="",TRUE,FALSE)</f>
        <v>0</v>
      </c>
      <c r="J48" s="1747" t="s">
        <v>2058</v>
      </c>
      <c r="K48" s="1748"/>
      <c r="AX48" s="1122" t="s">
        <v>2059</v>
      </c>
      <c r="AZ48" s="1122" t="s">
        <v>1771</v>
      </c>
      <c r="BE48" s="1122">
        <v>2046</v>
      </c>
      <c r="BH48" s="1070" t="s">
        <v>2031</v>
      </c>
      <c r="BJ48" s="1219" t="s">
        <v>1435</v>
      </c>
      <c r="BL48" s="1219" t="s">
        <v>1435</v>
      </c>
      <c r="BN48" s="1070" t="s">
        <v>2060</v>
      </c>
    </row>
    <row customHeight="1" ht="11.25">
      <c r="A49" s="1076" t="s">
        <v>2061</v>
      </c>
      <c r="E49" s="409" t="s">
        <v>2062</v>
      </c>
      <c r="F49" s="1117" t="s">
        <v>2063</v>
      </c>
      <c r="G49" s="1118" t="str">
        <f>_xlfn.IFERROR(IF(f_year="","01.01."&amp;CURRENT_YEAR,"01.01."&amp;f_year),"01.01."&amp;CURRENT_YEAR)</f>
        <v>01.01.2024</v>
      </c>
      <c r="H49" s="1118" t="str">
        <f>_xlfn.IFERROR(IF(f_year="","31.12."&amp;CURRENT_YEAR,"31.12."&amp;f_year),"31.12."&amp;CURRENT_YEAR)</f>
        <v>31.12.2024</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2064</v>
      </c>
      <c r="AZ49" s="1122" t="s">
        <v>1787</v>
      </c>
      <c r="BE49" s="1122">
        <v>2047</v>
      </c>
      <c r="BH49" s="1070" t="s">
        <v>1451</v>
      </c>
      <c r="BJ49" s="1219" t="s">
        <v>1437</v>
      </c>
      <c r="BL49" s="1219" t="s">
        <v>1437</v>
      </c>
    </row>
    <row customHeight="1" ht="11.25">
      <c r="A50" s="1076" t="s">
        <v>2065</v>
      </c>
      <c r="E50" s="409" t="s">
        <v>2066</v>
      </c>
      <c r="F50" s="1117" t="s">
        <v>1421</v>
      </c>
      <c r="G50" s="1118" t="str">
        <f>_xlfn.IFERROR(IF(f_year="","01.01."&amp;CURRENT_YEAR,"01.01."&amp;f_year),"01.01."&amp;CURRENT_YEAR)</f>
        <v>01.01.2024</v>
      </c>
      <c r="H50" s="1118" t="str">
        <f>_xlfn.IFERROR(IF(f_year="","31.12."&amp;CURRENT_YEAR,"31.12."&amp;f_year),"31.12."&amp;CURRENT_YEAR)</f>
        <v>31.12.2024</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2067</v>
      </c>
      <c r="AZ50" s="1122" t="s">
        <v>1803</v>
      </c>
      <c r="BE50" s="1122">
        <v>2048</v>
      </c>
      <c r="BH50" s="1070" t="s">
        <v>2038</v>
      </c>
      <c r="BJ50" s="1219" t="s">
        <v>1439</v>
      </c>
      <c r="BL50" s="1219" t="s">
        <v>1439</v>
      </c>
    </row>
    <row customHeight="1" ht="11.25">
      <c r="A51" s="1076" t="s">
        <v>2068</v>
      </c>
      <c r="E51" s="409" t="s">
        <v>2069</v>
      </c>
      <c r="F51" s="1117" t="s">
        <v>2070</v>
      </c>
      <c r="G51" s="1118" t="str">
        <f>_xlfn.IFERROR(IF(TITLE_PERIOD_START="","01.01."&amp;CURRENT_YEAR,"01.01."&amp;YEAR(TITLE_PERIOD_START)),"01.01."&amp;CURRENT_YEAR)</f>
        <v>01.01.2024</v>
      </c>
      <c r="H51" s="1118" t="str">
        <f>_xlfn.IFERROR(IF(TITLE_PERIOD_END="","31.12."&amp;CURRENT_YEAR,"31.12."&amp;YEAR(TITLE_PERIOD_END)),"31.12."&amp;CURRENT_YEAR)</f>
        <v>31.12.2024</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2071</v>
      </c>
      <c r="AZ51" s="1122" t="s">
        <v>1819</v>
      </c>
      <c r="BE51" s="1122">
        <v>2049</v>
      </c>
      <c r="BH51" s="1070" t="s">
        <v>2047</v>
      </c>
      <c r="BJ51" s="1219" t="s">
        <v>2072</v>
      </c>
      <c r="BL51" s="1219" t="s">
        <v>2072</v>
      </c>
    </row>
    <row customHeight="1" ht="11.25">
      <c r="A52" s="1076" t="s">
        <v>2073</v>
      </c>
      <c r="E52" s="409" t="s">
        <v>2074</v>
      </c>
      <c r="F52" s="1117" t="s">
        <v>2075</v>
      </c>
      <c r="G52" s="1118" t="str">
        <f>_xlfn.IFERROR(IF(TITLE_PERIOD_START="","01.01."&amp;CURRENT_YEAR,"01.01."&amp;YEAR(TITLE_PERIOD_START)),"01.01."&amp;CURRENT_YEAR)</f>
        <v>01.01.2024</v>
      </c>
      <c r="H52" s="1118" t="str">
        <f>_xlfn.IFERROR(IF(TITLE_PERIOD_END="","31.12."&amp;CURRENT_YEAR,"31.12."&amp;YEAR(TITLE_PERIOD_END)),"31.12."&amp;CURRENT_YEAR)</f>
        <v>31.12.2024</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2076</v>
      </c>
      <c r="AZ52" s="1122" t="s">
        <v>1617</v>
      </c>
      <c r="BE52" s="1122">
        <v>2050</v>
      </c>
      <c r="BH52" s="1070" t="s">
        <v>2051</v>
      </c>
      <c r="BJ52" s="1219" t="s">
        <v>1450</v>
      </c>
      <c r="BL52" s="1219" t="s">
        <v>1450</v>
      </c>
    </row>
    <row customHeight="1" ht="11.25">
      <c r="A53" s="1076" t="s">
        <v>2077</v>
      </c>
      <c r="E53" s="409" t="s">
        <v>2078</v>
      </c>
      <c r="F53" s="1117" t="s">
        <v>2078</v>
      </c>
      <c r="G53" s="1118" t="str">
        <f>_xlfn.IFERROR(IF(f_year="","01.01."&amp;CURRENT_YEAR,"01.01."&amp;f_year),"01.01."&amp;CURRENT_YEAR)</f>
        <v>01.01.2024</v>
      </c>
      <c r="H53" s="1118" t="str">
        <f>_xlfn.IFERROR(IF(f_year="","31.12."&amp;CURRENT_YEAR,"31.12."&amp;f_year),"31.12."&amp;CURRENT_YEAR)</f>
        <v>31.12.2024</v>
      </c>
      <c r="I53" s="1744">
        <f>IF(AND(f_year="",TITLE_DATE_FIL=""),TRUE,FALSE)</f>
        <v>0</v>
      </c>
      <c r="J53" s="1747" t="s">
        <v>2079</v>
      </c>
      <c r="K53" s="1748"/>
      <c r="AX53" s="1122" t="s">
        <v>2080</v>
      </c>
      <c r="BE53" s="1122">
        <v>2051</v>
      </c>
      <c r="BH53" s="1070" t="s">
        <v>2054</v>
      </c>
      <c r="BJ53" s="1219" t="s">
        <v>2027</v>
      </c>
      <c r="BL53" s="1219" t="s">
        <v>2027</v>
      </c>
    </row>
    <row customHeight="1" ht="11.25">
      <c r="A54" s="1076" t="s">
        <v>2081</v>
      </c>
      <c r="AX54" s="1122" t="s">
        <v>2082</v>
      </c>
      <c r="AZ54" s="1069" t="s">
        <v>2083</v>
      </c>
      <c r="BE54" s="1122">
        <v>2052</v>
      </c>
      <c r="BH54" s="1070" t="s">
        <v>2060</v>
      </c>
      <c r="BJ54" s="1219" t="s">
        <v>2031</v>
      </c>
      <c r="BL54" s="1219" t="s">
        <v>2031</v>
      </c>
    </row>
    <row customHeight="1" ht="11.25">
      <c r="A55" s="1076" t="s">
        <v>2084</v>
      </c>
      <c r="AX55" s="1122" t="s">
        <v>2085</v>
      </c>
      <c r="AZ55" s="1122" t="s">
        <v>1619</v>
      </c>
      <c r="BE55" s="1122">
        <v>2053</v>
      </c>
      <c r="BH55" s="1072" t="s">
        <v>22</v>
      </c>
      <c r="BJ55" s="1219" t="s">
        <v>1451</v>
      </c>
      <c r="BL55" s="1219" t="s">
        <v>1451</v>
      </c>
    </row>
    <row customHeight="1" ht="11.25">
      <c r="A56" s="1076" t="s">
        <v>2086</v>
      </c>
      <c r="D56" s="1120" t="s">
        <v>2087</v>
      </c>
      <c r="E56" s="1097" t="s">
        <v>111</v>
      </c>
      <c r="F56" s="1076" t="s">
        <v>2088</v>
      </c>
      <c r="AX56" s="1122" t="s">
        <v>2089</v>
      </c>
      <c r="AZ56" s="1122" t="s">
        <v>1646</v>
      </c>
      <c r="BE56" s="1122">
        <v>2054</v>
      </c>
      <c r="BH56" s="1072" t="s">
        <v>22</v>
      </c>
      <c r="BJ56" s="1219" t="s">
        <v>2038</v>
      </c>
      <c r="BL56" s="1219" t="s">
        <v>2038</v>
      </c>
    </row>
    <row customHeight="1" ht="11.25">
      <c r="A57" s="1076" t="s">
        <v>2090</v>
      </c>
      <c r="D57" s="1120" t="s">
        <v>2091</v>
      </c>
      <c r="E57" s="1097" t="s">
        <v>111</v>
      </c>
      <c r="F57" s="1076" t="s">
        <v>2088</v>
      </c>
      <c r="AX57" s="1122" t="s">
        <v>2092</v>
      </c>
      <c r="AZ57" s="1122" t="s">
        <v>1680</v>
      </c>
      <c r="BE57" s="1122">
        <v>2055</v>
      </c>
      <c r="BJ57" s="1219" t="s">
        <v>2047</v>
      </c>
      <c r="BL57" s="1219" t="s">
        <v>2047</v>
      </c>
    </row>
    <row customHeight="1" ht="11.25">
      <c r="A58" s="1076" t="s">
        <v>2093</v>
      </c>
      <c r="D58" s="1120" t="s">
        <v>2094</v>
      </c>
      <c r="E58" s="1097" t="s">
        <v>111</v>
      </c>
      <c r="F58" s="1076" t="s">
        <v>2088</v>
      </c>
      <c r="AX58" s="1122" t="s">
        <v>2095</v>
      </c>
      <c r="BE58" s="1122">
        <v>2056</v>
      </c>
      <c r="BJ58" s="1219" t="s">
        <v>2051</v>
      </c>
      <c r="BL58" s="1219" t="s">
        <v>2051</v>
      </c>
    </row>
    <row customHeight="1" ht="11.25">
      <c r="A59" s="1076" t="s">
        <v>2096</v>
      </c>
      <c r="D59" s="1120" t="s">
        <v>132</v>
      </c>
      <c r="E59" s="1097" t="s">
        <v>1983</v>
      </c>
      <c r="F59" s="1076" t="s">
        <v>2097</v>
      </c>
      <c r="AX59" s="1122" t="s">
        <v>2098</v>
      </c>
      <c r="AZ59" s="1069" t="s">
        <v>2099</v>
      </c>
      <c r="BE59" s="1122">
        <v>2057</v>
      </c>
      <c r="BJ59" s="1219" t="s">
        <v>2054</v>
      </c>
      <c r="BL59" s="1219" t="s">
        <v>2054</v>
      </c>
    </row>
    <row customHeight="1" ht="11.25">
      <c r="A60" s="1076" t="s">
        <v>2100</v>
      </c>
      <c r="D60" s="1120" t="s">
        <v>2101</v>
      </c>
      <c r="E60" s="1097" t="s">
        <v>1983</v>
      </c>
      <c r="F60" s="1076" t="s">
        <v>2097</v>
      </c>
      <c r="AX60" s="1122" t="s">
        <v>2102</v>
      </c>
      <c r="AZ60" s="1122" t="s">
        <v>1620</v>
      </c>
      <c r="BE60" s="1122">
        <v>2058</v>
      </c>
      <c r="BJ60" s="1219" t="s">
        <v>2060</v>
      </c>
      <c r="BL60" s="1219" t="s">
        <v>2060</v>
      </c>
    </row>
    <row customHeight="1" ht="11.25">
      <c r="A61" s="1076" t="s">
        <v>2103</v>
      </c>
      <c r="D61" s="1120" t="s">
        <v>2104</v>
      </c>
      <c r="E61" s="1097" t="s">
        <v>1983</v>
      </c>
      <c r="F61" s="1076" t="s">
        <v>2097</v>
      </c>
      <c r="AX61" s="1122" t="s">
        <v>2105</v>
      </c>
      <c r="AZ61" s="1122" t="s">
        <v>1647</v>
      </c>
      <c r="BE61" s="1122">
        <v>2059</v>
      </c>
      <c r="BL61" s="1219" t="s">
        <v>1443</v>
      </c>
    </row>
    <row customHeight="1" ht="11.25">
      <c r="A62" s="1076" t="s">
        <v>2106</v>
      </c>
      <c r="D62" s="1120" t="s">
        <v>131</v>
      </c>
      <c r="E62" s="1097">
        <v>30</v>
      </c>
      <c r="F62" s="1076" t="s">
        <v>2097</v>
      </c>
      <c r="AZ62" s="1122" t="s">
        <v>1681</v>
      </c>
      <c r="BE62" s="1122">
        <v>2060</v>
      </c>
      <c r="BL62" s="1219" t="s">
        <v>1445</v>
      </c>
    </row>
    <row customHeight="1" ht="11.25">
      <c r="A63" s="1076" t="s">
        <v>2107</v>
      </c>
      <c r="D63" s="1120" t="s">
        <v>2108</v>
      </c>
      <c r="E63" s="1097">
        <v>30</v>
      </c>
      <c r="F63" s="1076" t="s">
        <v>2097</v>
      </c>
      <c r="AZ63" s="1122" t="s">
        <v>1713</v>
      </c>
      <c r="BE63" s="1122">
        <v>2061</v>
      </c>
    </row>
    <row customHeight="1" ht="11.25">
      <c r="A64" s="1076" t="s">
        <v>2109</v>
      </c>
      <c r="D64" s="1120" t="s">
        <v>2110</v>
      </c>
      <c r="E64" s="1097">
        <v>30</v>
      </c>
      <c r="F64" s="1076" t="s">
        <v>2097</v>
      </c>
      <c r="AZ64" s="1122" t="s">
        <v>1736</v>
      </c>
      <c r="BE64" s="1122">
        <v>2062</v>
      </c>
    </row>
    <row customHeight="1" ht="11.25">
      <c r="A65" s="1076" t="s">
        <v>2111</v>
      </c>
      <c r="D65" s="1076"/>
      <c r="BE65" s="1122">
        <v>2063</v>
      </c>
    </row>
    <row customHeight="1" ht="11.25">
      <c r="A66" s="1076" t="s">
        <v>2112</v>
      </c>
      <c r="AZ66" s="1069" t="s">
        <v>2113</v>
      </c>
      <c r="BE66" s="1122">
        <v>2064</v>
      </c>
    </row>
    <row customHeight="1" ht="11.25">
      <c r="A67" s="1076" t="s">
        <v>2114</v>
      </c>
      <c r="AZ67" s="1122" t="s">
        <v>1621</v>
      </c>
      <c r="BE67" s="1122">
        <v>2065</v>
      </c>
    </row>
    <row customHeight="1" ht="11.25">
      <c r="A68" s="1076" t="s">
        <v>2115</v>
      </c>
      <c r="AZ68" s="1122" t="s">
        <v>1648</v>
      </c>
      <c r="BE68" s="1122">
        <v>2066</v>
      </c>
      <c r="BH68" s="1069" t="s">
        <v>2116</v>
      </c>
      <c r="BJ68" s="1069" t="s">
        <v>2117</v>
      </c>
      <c r="BL68" s="1069" t="s">
        <v>2118</v>
      </c>
      <c r="BN68" s="1069" t="s">
        <v>2119</v>
      </c>
    </row>
    <row customHeight="1" ht="11.25">
      <c r="A69" s="1076" t="s">
        <v>2120</v>
      </c>
      <c r="AZ69" s="1122" t="s">
        <v>1682</v>
      </c>
      <c r="BE69" s="1122">
        <v>2067</v>
      </c>
      <c r="BH69" s="1070" t="s">
        <v>2121</v>
      </c>
      <c r="BI69" s="1119" t="s">
        <v>109</v>
      </c>
      <c r="BJ69" s="1070" t="s">
        <v>2122</v>
      </c>
      <c r="BK69" s="1119" t="s">
        <v>109</v>
      </c>
      <c r="BL69" s="1070" t="s">
        <v>2123</v>
      </c>
      <c r="BM69" s="1072" t="s">
        <v>109</v>
      </c>
      <c r="BN69" s="1070" t="s">
        <v>2124</v>
      </c>
    </row>
    <row customHeight="1" ht="11.25">
      <c r="A70" s="1076" t="s">
        <v>2125</v>
      </c>
      <c r="AZ70" s="1122" t="s">
        <v>1714</v>
      </c>
      <c r="BE70" s="1122">
        <v>2068</v>
      </c>
      <c r="BH70" s="1070" t="s">
        <v>2126</v>
      </c>
      <c r="BJ70" s="1070" t="s">
        <v>2127</v>
      </c>
      <c r="BL70" s="1070" t="s">
        <v>2128</v>
      </c>
      <c r="BN70" s="1070" t="s">
        <v>2129</v>
      </c>
    </row>
    <row customHeight="1" ht="11.25">
      <c r="A71" s="1076" t="s">
        <v>2130</v>
      </c>
      <c r="AZ71" s="1122" t="s">
        <v>1716</v>
      </c>
      <c r="BE71" s="1122">
        <v>2069</v>
      </c>
      <c r="BH71" s="1070" t="s">
        <v>2131</v>
      </c>
      <c r="BI71" s="1119" t="s">
        <v>90</v>
      </c>
      <c r="BJ71" s="1070" t="s">
        <v>2132</v>
      </c>
      <c r="BK71" s="1119" t="s">
        <v>90</v>
      </c>
      <c r="BL71" s="1070" t="s">
        <v>2133</v>
      </c>
      <c r="BM71" s="1072" t="s">
        <v>90</v>
      </c>
      <c r="BN71" s="1070" t="s">
        <v>2134</v>
      </c>
    </row>
    <row customHeight="1" ht="11.25">
      <c r="A72" s="1076" t="s">
        <v>2135</v>
      </c>
      <c r="AZ72" s="1122" t="s">
        <v>19</v>
      </c>
      <c r="BE72" s="1122">
        <v>2070</v>
      </c>
      <c r="BH72" s="1070" t="s">
        <v>2136</v>
      </c>
      <c r="BJ72" s="1070" t="s">
        <v>2136</v>
      </c>
      <c r="BL72" s="1070" t="s">
        <v>2136</v>
      </c>
      <c r="BN72" s="1070" t="s">
        <v>2137</v>
      </c>
    </row>
    <row customHeight="1" ht="11.25">
      <c r="A73" s="1076" t="s">
        <v>2138</v>
      </c>
      <c r="BH73" s="1070" t="s">
        <v>2139</v>
      </c>
      <c r="BI73" s="1119" t="s">
        <v>111</v>
      </c>
      <c r="BJ73" s="1070" t="s">
        <v>2140</v>
      </c>
      <c r="BK73" s="1119" t="s">
        <v>111</v>
      </c>
      <c r="BL73" s="1070" t="s">
        <v>2141</v>
      </c>
      <c r="BM73" s="1072" t="s">
        <v>111</v>
      </c>
      <c r="BN73" s="1070" t="s">
        <v>2142</v>
      </c>
    </row>
    <row customHeight="1" ht="11.25">
      <c r="A74" s="1076" t="s">
        <v>2143</v>
      </c>
      <c r="BH74" s="1070" t="s">
        <v>2144</v>
      </c>
      <c r="BJ74" s="1070" t="s">
        <v>2145</v>
      </c>
      <c r="BL74" s="1070" t="s">
        <v>2146</v>
      </c>
      <c r="BN74" s="1070" t="s">
        <v>2147</v>
      </c>
    </row>
    <row customHeight="1" ht="11.25">
      <c r="A75" s="1076" t="s">
        <v>2148</v>
      </c>
      <c r="AZ75" s="1069" t="s">
        <v>2149</v>
      </c>
      <c r="BH75" s="1070" t="s">
        <v>2150</v>
      </c>
      <c r="BJ75" s="1070" t="s">
        <v>2150</v>
      </c>
      <c r="BL75" s="1070" t="s">
        <v>2150</v>
      </c>
    </row>
    <row customHeight="1" ht="11.25">
      <c r="A76" s="1076" t="s">
        <v>2151</v>
      </c>
      <c r="AZ76" s="1122" t="s">
        <v>1630</v>
      </c>
      <c r="BH76" s="1070" t="s">
        <v>2152</v>
      </c>
      <c r="BJ76" s="1070" t="s">
        <v>2153</v>
      </c>
      <c r="BL76" s="1070" t="s">
        <v>2154</v>
      </c>
    </row>
    <row customHeight="1" ht="11.25">
      <c r="A77" s="1076" t="s">
        <v>2155</v>
      </c>
      <c r="AZ77" s="1122" t="s">
        <v>1658</v>
      </c>
    </row>
    <row customHeight="1" ht="11.25">
      <c r="A78" s="1076" t="s">
        <v>2156</v>
      </c>
      <c r="AZ78" s="1122" t="s">
        <v>1689</v>
      </c>
    </row>
    <row customHeight="1" ht="11.25">
      <c r="A79" s="1076" t="s">
        <v>2157</v>
      </c>
      <c r="AZ79" s="1122" t="s">
        <v>1720</v>
      </c>
      <c r="BH79" s="1069" t="s">
        <v>2158</v>
      </c>
      <c r="BJ79" s="1069" t="s">
        <v>2159</v>
      </c>
      <c r="BL79" s="1069" t="s">
        <v>2160</v>
      </c>
    </row>
    <row customHeight="1" ht="11.25">
      <c r="A80" s="1076" t="s">
        <v>2161</v>
      </c>
      <c r="AZ80" s="1122" t="s">
        <v>1741</v>
      </c>
      <c r="BH80" s="1070" t="s">
        <v>2162</v>
      </c>
      <c r="BJ80" s="1070" t="s">
        <v>2163</v>
      </c>
      <c r="BL80" s="1070" t="s">
        <v>2164</v>
      </c>
    </row>
    <row customHeight="1" ht="11.25">
      <c r="A81" s="1076" t="s">
        <v>2165</v>
      </c>
      <c r="AZ81" s="1122" t="s">
        <v>1758</v>
      </c>
      <c r="BH81" s="1070" t="s">
        <v>2166</v>
      </c>
      <c r="BJ81" s="1070" t="s">
        <v>2167</v>
      </c>
      <c r="BL81" s="1070" t="s">
        <v>2168</v>
      </c>
    </row>
    <row customHeight="1" ht="11.25">
      <c r="A82" s="1076" t="s">
        <v>2169</v>
      </c>
      <c r="AZ82" s="1122" t="s">
        <v>1773</v>
      </c>
      <c r="BH82" s="1070" t="s">
        <v>2170</v>
      </c>
      <c r="BJ82" s="1070" t="s">
        <v>2171</v>
      </c>
      <c r="BL82" s="1070" t="s">
        <v>2172</v>
      </c>
    </row>
    <row customHeight="1" ht="11.25">
      <c r="A83" s="1076" t="s">
        <v>2173</v>
      </c>
      <c r="BH83" s="1070" t="s">
        <v>2174</v>
      </c>
      <c r="BJ83" s="1070" t="s">
        <v>2175</v>
      </c>
      <c r="BL83" s="1070" t="s">
        <v>2176</v>
      </c>
    </row>
    <row customHeight="1" ht="11.25">
      <c r="A84" s="1076" t="s">
        <v>2177</v>
      </c>
      <c r="AZ84" s="1069" t="s">
        <v>2178</v>
      </c>
    </row>
    <row customHeight="1" ht="11.25">
      <c r="A85" s="1872" t="s">
        <v>2179</v>
      </c>
      <c r="AZ85" s="1122" t="s">
        <v>2180</v>
      </c>
    </row>
    <row customHeight="1" ht="11.25">
      <c r="A86" s="1076" t="s">
        <v>2181</v>
      </c>
      <c r="AZ86" s="1122" t="s">
        <v>2182</v>
      </c>
      <c r="BH86" s="1069" t="s">
        <v>2183</v>
      </c>
      <c r="BJ86" s="1069" t="s">
        <v>2184</v>
      </c>
      <c r="BL86" s="1069" t="s">
        <v>2185</v>
      </c>
    </row>
    <row customHeight="1" ht="11.25">
      <c r="A87" s="1076" t="s">
        <v>2186</v>
      </c>
      <c r="AZ87" s="1122" t="s">
        <v>2187</v>
      </c>
      <c r="BH87" s="1070" t="s">
        <v>2188</v>
      </c>
      <c r="BJ87" s="1070" t="s">
        <v>2189</v>
      </c>
      <c r="BL87" s="1070" t="s">
        <v>2190</v>
      </c>
    </row>
    <row customHeight="1" ht="11.25">
      <c r="A88" s="1076" t="s">
        <v>2191</v>
      </c>
      <c r="AZ88" s="1608"/>
      <c r="BH88" s="1070" t="s">
        <v>2192</v>
      </c>
      <c r="BJ88" s="1070" t="s">
        <v>2193</v>
      </c>
      <c r="BL88" s="1070" t="s">
        <v>2194</v>
      </c>
    </row>
    <row customHeight="1" ht="11.25">
      <c r="A89" s="1076" t="s">
        <v>2195</v>
      </c>
      <c r="AZ89" s="1069" t="s">
        <v>2196</v>
      </c>
    </row>
    <row customHeight="1" ht="11.25">
      <c r="A90" s="1076" t="s">
        <v>2197</v>
      </c>
      <c r="AZ90" s="1122" t="s">
        <v>1421</v>
      </c>
    </row>
    <row customHeight="1" ht="11.25">
      <c r="A91" s="1076" t="s">
        <v>16</v>
      </c>
      <c r="AZ91" s="1122" t="s">
        <v>1457</v>
      </c>
      <c r="BH91" s="1069" t="s">
        <v>2198</v>
      </c>
      <c r="BJ91" s="1069" t="s">
        <v>2199</v>
      </c>
      <c r="BL91" s="1069" t="s">
        <v>2200</v>
      </c>
    </row>
    <row customHeight="1" ht="11.25">
      <c r="AZ92" s="1122" t="s">
        <v>2201</v>
      </c>
      <c r="BH92" s="1070" t="s">
        <v>2202</v>
      </c>
      <c r="BJ92" s="1070" t="s">
        <v>2203</v>
      </c>
      <c r="BL92" s="1070" t="s">
        <v>2204</v>
      </c>
    </row>
    <row customHeight="1" ht="11.25">
      <c r="AZ93" s="1122" t="s">
        <v>2205</v>
      </c>
      <c r="BH93" s="1070" t="s">
        <v>2206</v>
      </c>
      <c r="BJ93" s="1070" t="s">
        <v>2207</v>
      </c>
      <c r="BL93" s="1070" t="s">
        <v>2208</v>
      </c>
    </row>
    <row customHeight="1" ht="11.25">
      <c r="AZ94" s="1122" t="s">
        <v>2209</v>
      </c>
    </row>
    <row r="96" customHeight="1" ht="11.25">
      <c r="AZ96" s="1069" t="s">
        <v>2210</v>
      </c>
      <c r="BH96" s="1069" t="s">
        <v>2211</v>
      </c>
      <c r="BJ96" s="1069" t="s">
        <v>2212</v>
      </c>
      <c r="BL96" s="1069" t="s">
        <v>2213</v>
      </c>
      <c r="BN96" s="1069" t="s">
        <v>2214</v>
      </c>
    </row>
    <row customHeight="1" ht="11.25">
      <c r="AZ97" s="1903" t="s">
        <v>2215</v>
      </c>
      <c r="BA97" s="1904" t="s">
        <v>2216</v>
      </c>
      <c r="BH97" s="1070" t="s">
        <v>2217</v>
      </c>
      <c r="BJ97" s="1070" t="s">
        <v>2218</v>
      </c>
      <c r="BL97" s="1070" t="s">
        <v>2219</v>
      </c>
      <c r="BN97" s="1070" t="s">
        <v>2220</v>
      </c>
    </row>
    <row customHeight="1" ht="11.25">
      <c r="AZ98" s="1903" t="s">
        <v>2221</v>
      </c>
      <c r="BA98" s="1904" t="s">
        <v>2222</v>
      </c>
      <c r="BH98" s="1070" t="s">
        <v>2223</v>
      </c>
      <c r="BJ98" s="1070" t="s">
        <v>2224</v>
      </c>
      <c r="BL98" s="1070" t="s">
        <v>2225</v>
      </c>
      <c r="BN98" s="1070" t="s">
        <v>2226</v>
      </c>
    </row>
    <row customHeight="1" ht="22.5">
      <c r="AZ99" s="1903" t="s">
        <v>2227</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2228</v>
      </c>
      <c r="BJ99" s="1070" t="s">
        <v>2229</v>
      </c>
      <c r="BL99" s="1070" t="s">
        <v>2230</v>
      </c>
      <c r="BN99" s="1070" t="s">
        <v>2231</v>
      </c>
    </row>
    <row customHeight="1" ht="22.5">
      <c r="AZ100" s="1903" t="s">
        <v>2232</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1819</v>
      </c>
      <c r="BL100" s="1070" t="s">
        <v>1819</v>
      </c>
      <c r="BN100" s="1070" t="s">
        <v>2233</v>
      </c>
    </row>
    <row customHeight="1" ht="22.5">
      <c r="AZ101" s="1903" t="s">
        <v>2234</v>
      </c>
      <c r="BA101" s="1904" t="s">
        <v>2235</v>
      </c>
      <c r="BN101" s="1070" t="s">
        <v>2236</v>
      </c>
    </row>
    <row customHeight="1" ht="22.5">
      <c r="AZ102" s="1903" t="s">
        <v>2237</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2238</v>
      </c>
    </row>
    <row customHeight="1" ht="11.25">
      <c r="AZ103" s="1903" t="s">
        <v>2239</v>
      </c>
      <c r="BA103" s="1904" t="s">
        <v>2240</v>
      </c>
      <c r="BN103" s="1070" t="s">
        <v>2241</v>
      </c>
    </row>
    <row customHeight="1" ht="11.25">
      <c r="BN104" s="1070" t="s">
        <v>2242</v>
      </c>
    </row>
    <row customHeight="1" ht="11.25">
      <c r="AZ105" s="1694" t="s">
        <v>2243</v>
      </c>
    </row>
    <row customHeight="1" ht="11.25">
      <c r="AZ106" s="1122" t="s">
        <v>2244</v>
      </c>
    </row>
    <row customHeight="1" ht="11.25">
      <c r="AZ107" s="1122" t="s">
        <v>2245</v>
      </c>
      <c r="BH107" s="1069" t="s">
        <v>2246</v>
      </c>
      <c r="BJ107" s="1069" t="s">
        <v>2247</v>
      </c>
      <c r="BL107" s="1069" t="s">
        <v>2248</v>
      </c>
      <c r="BN107" s="1069" t="s">
        <v>2249</v>
      </c>
    </row>
    <row customHeight="1" ht="11.25">
      <c r="AZ108" s="1122" t="s">
        <v>570</v>
      </c>
      <c r="BH108" s="1070" t="s">
        <v>2250</v>
      </c>
      <c r="BJ108" s="1070" t="s">
        <v>2251</v>
      </c>
      <c r="BL108" s="1070" t="s">
        <v>1905</v>
      </c>
      <c r="BN108" s="1070" t="s">
        <v>2252</v>
      </c>
    </row>
    <row customHeight="1" ht="11.25">
      <c r="BH109" s="1070" t="s">
        <v>2253</v>
      </c>
    </row>
    <row customHeight="1" ht="11.25">
      <c r="AZ110" s="1694" t="s">
        <v>2254</v>
      </c>
      <c r="BH110" s="1070" t="s">
        <v>2253</v>
      </c>
    </row>
    <row customHeight="1" ht="11.25">
      <c r="AZ111" s="1903" t="s">
        <v>2215</v>
      </c>
      <c r="BA111" s="1904" t="s">
        <v>2216</v>
      </c>
    </row>
    <row customHeight="1" ht="11.25">
      <c r="AZ112" s="1903" t="s">
        <v>2221</v>
      </c>
      <c r="BA112" s="1904" t="s">
        <v>2222</v>
      </c>
    </row>
    <row customHeight="1" ht="22.5">
      <c r="AZ113" s="1903" t="s">
        <v>2227</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2232</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2255</v>
      </c>
    </row>
    <row customHeight="1" ht="22.5">
      <c r="AZ115" s="1903" t="s">
        <v>2237</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1617</v>
      </c>
    </row>
    <row customHeight="1" ht="11.25">
      <c r="AZ116" s="1903" t="s">
        <v>2239</v>
      </c>
      <c r="BA116" s="1904" t="s">
        <v>2240</v>
      </c>
      <c r="BH116" s="1070" t="s">
        <v>1644</v>
      </c>
    </row>
    <row customHeight="1" ht="11.25">
      <c r="BH117" s="1070" t="s">
        <v>1678</v>
      </c>
    </row>
    <row customHeight="1" ht="11.25">
      <c r="BH118" s="1070" t="s">
        <v>1711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483238-843D-8B18-0028-1D177645E57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298</v>
      </c>
      <c r="J1" s="457" t="s">
        <v>14</v>
      </c>
    </row>
    <row customHeight="1" ht="22.5" hidden="1">
      <c r="A2" s="504"/>
      <c r="B2" s="504"/>
      <c r="C2" s="1732" t="s">
        <v>688</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Ярославская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299</v>
      </c>
      <c r="E9" s="2207"/>
      <c r="F9" s="2207"/>
      <c r="G9" s="2210" t="s">
        <v>300</v>
      </c>
      <c r="J9" s="457">
        <v>11</v>
      </c>
    </row>
    <row customHeight="1" ht="11.549999999999999">
      <c r="A10" s="504"/>
      <c r="B10" s="504"/>
      <c r="C10" s="459"/>
      <c r="D10" s="1476" t="s">
        <v>88</v>
      </c>
      <c r="E10" s="1478" t="s">
        <v>301</v>
      </c>
      <c r="F10" s="1478" t="s">
        <v>302</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2256</v>
      </c>
      <c r="F13" s="1523" t="s">
        <v>305</v>
      </c>
      <c r="G13" s="476"/>
      <c r="H13" s="1535"/>
      <c r="J13" s="457">
        <v>19</v>
      </c>
    </row>
    <row customHeight="1" ht="19.95">
      <c r="A14" s="504"/>
      <c r="B14" s="504"/>
      <c r="C14" s="459"/>
      <c r="D14" s="1525" t="s">
        <v>708</v>
      </c>
      <c r="E14" s="1526" t="s">
        <v>2257</v>
      </c>
      <c r="F14" s="1528"/>
      <c r="G14" s="1527" t="s">
        <v>2258</v>
      </c>
      <c r="H14" s="1535"/>
      <c r="J14" s="457">
        <v>19</v>
      </c>
    </row>
    <row customHeight="1" ht="19.95">
      <c r="A15" s="504"/>
      <c r="B15" s="504"/>
      <c r="C15" s="459"/>
      <c r="D15" s="1525" t="s">
        <v>306</v>
      </c>
      <c r="E15" s="1526" t="s">
        <v>2259</v>
      </c>
      <c r="F15" s="1528"/>
      <c r="G15" s="1527" t="s">
        <v>2260</v>
      </c>
      <c r="H15" s="1535"/>
      <c r="J15" s="457">
        <v>19</v>
      </c>
    </row>
    <row customHeight="1" ht="24">
      <c r="A16" s="504"/>
      <c r="B16" s="504"/>
      <c r="C16" s="459"/>
      <c r="D16" s="1525" t="s">
        <v>309</v>
      </c>
      <c r="E16" s="1524" t="s">
        <v>2261</v>
      </c>
      <c r="F16" s="1533"/>
      <c r="G16" s="476" t="s">
        <v>2262</v>
      </c>
      <c r="H16" s="1535"/>
      <c r="J16" s="457">
        <v>23</v>
      </c>
    </row>
    <row customHeight="1" ht="48.29999999999999">
      <c r="A17" s="504"/>
      <c r="B17" s="504"/>
      <c r="C17" s="459"/>
      <c r="D17" s="1522">
        <v>3</v>
      </c>
      <c r="E17" s="1529" t="s">
        <v>2263</v>
      </c>
      <c r="F17" s="1528"/>
      <c r="G17" s="476" t="s">
        <v>2264</v>
      </c>
      <c r="H17" s="1535"/>
      <c r="J17" s="457">
        <v>46</v>
      </c>
    </row>
    <row customHeight="1" ht="48.29999999999999">
      <c r="A18" s="1477">
        <v>1</v>
      </c>
      <c r="B18" s="504"/>
      <c r="C18" s="1479"/>
      <c r="D18" s="1522" t="s">
        <v>91</v>
      </c>
      <c r="E18" s="1529" t="s">
        <v>2265</v>
      </c>
      <c r="F18" s="1528"/>
      <c r="G18" s="476" t="s">
        <v>2264</v>
      </c>
      <c r="H18" s="1535"/>
      <c r="I18" s="854"/>
      <c r="J18" s="457">
        <v>46</v>
      </c>
    </row>
    <row customHeight="1" ht="23.25">
      <c r="A19" s="504"/>
      <c r="B19" s="504"/>
      <c r="C19" s="459"/>
      <c r="D19" s="1522" t="s">
        <v>111</v>
      </c>
      <c r="E19" s="1529" t="s">
        <v>2266</v>
      </c>
      <c r="F19" s="1523" t="s">
        <v>305</v>
      </c>
      <c r="G19" s="2473" t="s">
        <v>2267</v>
      </c>
      <c r="H19" s="477"/>
      <c r="J19" s="457">
        <v>22</v>
      </c>
    </row>
    <row s="1532" customFormat="1" customHeight="1" ht="5.25" hidden="1">
      <c r="A20" s="504"/>
      <c r="B20" s="504"/>
      <c r="C20" s="1531"/>
      <c r="D20" s="1530" t="s">
        <v>1518</v>
      </c>
      <c r="E20" s="1016"/>
      <c r="F20" s="1015"/>
      <c r="G20" s="2474"/>
      <c r="J20" s="1532">
        <v>0</v>
      </c>
    </row>
    <row customHeight="1" ht="15.75">
      <c r="A21" s="504"/>
      <c r="B21" s="504"/>
      <c r="C21" s="459"/>
      <c r="D21" s="469"/>
      <c r="E21" s="417" t="s">
        <v>338</v>
      </c>
      <c r="F21" s="471"/>
      <c r="G21" s="2475"/>
      <c r="H21" s="1535"/>
      <c r="J21" s="457">
        <v>15</v>
      </c>
    </row>
    <row s="503" customFormat="1" customHeight="1" ht="26.25">
      <c r="A22" s="504"/>
      <c r="B22" s="504"/>
      <c r="C22" s="504"/>
      <c r="D22" s="1522" t="s">
        <v>92</v>
      </c>
      <c r="E22" s="476" t="s">
        <v>2268</v>
      </c>
      <c r="F22" s="1528"/>
      <c r="G22" s="476" t="s">
        <v>2269</v>
      </c>
      <c r="H22" s="1534"/>
      <c r="J22" s="503">
        <v>25</v>
      </c>
    </row>
    <row s="503" customFormat="1" customHeight="1" ht="19.95">
      <c r="A23" s="504"/>
      <c r="B23" s="504"/>
      <c r="C23" s="504"/>
      <c r="D23" s="1522" t="s">
        <v>93</v>
      </c>
      <c r="E23" s="1529" t="s">
        <v>2270</v>
      </c>
      <c r="F23" s="1533"/>
      <c r="G23" s="476" t="s">
        <v>2271</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844AF-CCA4-32C8-1481-AF2C17E21E7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2272</v>
      </c>
      <c r="G1" s="1633" t="s">
        <v>48</v>
      </c>
      <c r="H1" s="1633" t="s">
        <v>50</v>
      </c>
      <c r="IU1" s="1157" t="s">
        <v>14</v>
      </c>
    </row>
    <row s="1852" customFormat="1" customHeight="1" ht="22.5" hidden="1">
      <c r="A2" s="833"/>
      <c r="B2" s="1162">
        <v>1</v>
      </c>
      <c r="C2" s="1162"/>
      <c r="D2" s="1930" t="s">
        <v>688</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299</v>
      </c>
      <c r="F7" s="2104"/>
      <c r="G7" s="2104"/>
      <c r="H7" s="2104"/>
      <c r="I7" s="2104"/>
      <c r="J7" s="2476" t="s">
        <v>300</v>
      </c>
      <c r="K7" s="502"/>
      <c r="L7" s="502"/>
      <c r="M7" s="502"/>
      <c r="N7" s="502"/>
      <c r="O7" s="228"/>
      <c r="P7" s="502"/>
      <c r="Q7" s="227"/>
      <c r="R7" s="227"/>
      <c r="S7" s="227"/>
      <c r="T7" s="227"/>
      <c r="IU7" s="509">
        <v>14</v>
      </c>
    </row>
    <row s="1821" customFormat="1" customHeight="1" ht="21">
      <c r="A8" s="1157"/>
      <c r="B8" s="1162"/>
      <c r="C8" s="1157"/>
      <c r="D8" s="1497"/>
      <c r="E8" s="1550" t="s">
        <v>88</v>
      </c>
      <c r="F8" s="1542" t="s">
        <v>2272</v>
      </c>
      <c r="G8" s="1542" t="s">
        <v>48</v>
      </c>
      <c r="H8" s="1542" t="s">
        <v>50</v>
      </c>
      <c r="I8" s="1542" t="s">
        <v>2273</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2274</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34E60E-B568-F6FC-D268-B7ABF35923F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688</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299</v>
      </c>
      <c r="F7" s="2104"/>
      <c r="G7" s="2104"/>
      <c r="H7" s="2104"/>
      <c r="I7" s="2104"/>
      <c r="J7" s="2104"/>
      <c r="K7" s="2104"/>
      <c r="L7" s="2476" t="s">
        <v>300</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2275</v>
      </c>
      <c r="H9" s="1539" t="s">
        <v>2276</v>
      </c>
      <c r="I9" s="1539" t="s">
        <v>2277</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2278</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685198-C1B8-AFC8-6378-58426758A35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688</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299</v>
      </c>
      <c r="F7" s="2104"/>
      <c r="G7" s="2104"/>
      <c r="H7" s="2104"/>
      <c r="I7" s="2104"/>
      <c r="J7" s="2104"/>
      <c r="K7" s="2104"/>
      <c r="L7" s="2476" t="s">
        <v>300</v>
      </c>
      <c r="M7" s="1626"/>
      <c r="N7" s="1626"/>
      <c r="O7" s="1626"/>
      <c r="P7" s="1626"/>
      <c r="Q7" s="1626"/>
      <c r="R7" s="1626"/>
      <c r="S7" s="227"/>
      <c r="T7" s="227"/>
      <c r="U7" s="227"/>
      <c r="V7" s="227"/>
      <c r="IW7" s="1611">
        <v>14</v>
      </c>
    </row>
    <row s="1821" customFormat="1" customHeight="1" ht="67.2">
      <c r="A8" s="1633"/>
      <c r="B8" s="1368"/>
      <c r="C8" s="1633"/>
      <c r="D8" s="1517"/>
      <c r="E8" s="2480" t="s">
        <v>88</v>
      </c>
      <c r="F8" s="2480" t="s">
        <v>2279</v>
      </c>
      <c r="G8" s="2482" t="s">
        <v>2280</v>
      </c>
      <c r="H8" s="2483"/>
      <c r="I8" s="2484"/>
      <c r="J8" s="2480" t="s">
        <v>2281</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2275</v>
      </c>
      <c r="H9" s="1896" t="s">
        <v>2276</v>
      </c>
      <c r="I9" s="1896" t="s">
        <v>2277</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2278</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C84F0F-4EF8-6095-12A8-DC613F3663C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688</v>
      </c>
      <c r="E2" s="2129">
        <v>1</v>
      </c>
      <c r="F2" s="2305" t="str">
        <f>IF(region_name="","",region_name)</f>
        <v>Ярославская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2282</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688</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299</v>
      </c>
      <c r="F10" s="2129"/>
      <c r="G10" s="2129"/>
      <c r="H10" s="2129"/>
      <c r="I10" s="2129"/>
      <c r="J10" s="2129"/>
      <c r="K10" s="2129"/>
      <c r="L10" s="2129"/>
      <c r="M10" s="2103"/>
      <c r="N10" s="2480" t="s">
        <v>300</v>
      </c>
      <c r="O10" s="502"/>
      <c r="P10" s="502"/>
      <c r="Q10" s="509">
        <v>14</v>
      </c>
    </row>
    <row s="1821" customFormat="1" customHeight="1" ht="44.25">
      <c r="A11" s="1633"/>
      <c r="B11" s="1368"/>
      <c r="C11" s="1633"/>
      <c r="D11" s="1517"/>
      <c r="E11" s="2494" t="s">
        <v>88</v>
      </c>
      <c r="F11" s="2494" t="s">
        <v>303</v>
      </c>
      <c r="G11" s="2494" t="s">
        <v>2283</v>
      </c>
      <c r="H11" s="2494"/>
      <c r="I11" s="2494" t="s">
        <v>2284</v>
      </c>
      <c r="J11" s="2494"/>
      <c r="K11" s="2494"/>
      <c r="L11" s="2494" t="s">
        <v>2285</v>
      </c>
      <c r="M11" s="2482" t="s">
        <v>2286</v>
      </c>
      <c r="N11" s="2493"/>
      <c r="O11" s="1626"/>
      <c r="P11" s="1626"/>
      <c r="Q11" s="1611">
        <v>42</v>
      </c>
    </row>
    <row s="1821" customFormat="1" customHeight="1" ht="29.25">
      <c r="A12" s="1157"/>
      <c r="B12" s="1162"/>
      <c r="C12" s="1157"/>
      <c r="D12" s="1497"/>
      <c r="E12" s="2480"/>
      <c r="F12" s="2494"/>
      <c r="G12" s="1911" t="s">
        <v>2287</v>
      </c>
      <c r="H12" s="1911" t="s">
        <v>307</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Ярославская область</v>
      </c>
      <c r="G13" s="2489"/>
      <c r="H13" s="2496"/>
      <c r="I13" s="476"/>
      <c r="J13" s="1907">
        <v>1</v>
      </c>
      <c r="K13" s="1920"/>
      <c r="L13" s="1921"/>
      <c r="M13" s="1921"/>
      <c r="N13" s="2490" t="s">
        <v>2288</v>
      </c>
      <c r="O13" s="1537"/>
      <c r="P13" s="513"/>
      <c r="Q13" s="425">
        <v>22</v>
      </c>
    </row>
    <row s="1852" customFormat="1" customHeight="1" ht="23.25">
      <c r="A14" s="2101"/>
      <c r="B14" s="1162"/>
      <c r="C14" s="1162"/>
      <c r="D14" s="803"/>
      <c r="E14" s="2129"/>
      <c r="F14" s="2488"/>
      <c r="G14" s="2489"/>
      <c r="H14" s="2497"/>
      <c r="I14" s="423"/>
      <c r="J14" s="1502"/>
      <c r="K14" s="1502" t="s">
        <v>2282</v>
      </c>
      <c r="L14" s="1545"/>
      <c r="M14" s="1545"/>
      <c r="N14" s="2491"/>
      <c r="O14" s="1537"/>
      <c r="P14" s="513"/>
      <c r="Q14" s="425">
        <v>22</v>
      </c>
    </row>
    <row s="1852" customFormat="1" customHeight="1" ht="23.25">
      <c r="A15" s="2101"/>
      <c r="B15" s="1162"/>
      <c r="C15" s="414"/>
      <c r="D15" s="803"/>
      <c r="E15" s="423"/>
      <c r="F15" s="1502" t="s">
        <v>2274</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5CCE41-4C99-1038-CD78-2A097C196C9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2289</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299</v>
      </c>
      <c r="E8" s="2211"/>
      <c r="F8" s="2211"/>
      <c r="G8" s="2211"/>
      <c r="H8" s="2211"/>
      <c r="I8" s="2211" t="s">
        <v>300</v>
      </c>
      <c r="M8" s="123">
        <v>14</v>
      </c>
    </row>
    <row customHeight="1" ht="29.25">
      <c r="D9" s="2211" t="s">
        <v>88</v>
      </c>
      <c r="E9" s="2211" t="s">
        <v>2290</v>
      </c>
      <c r="F9" s="2211"/>
      <c r="G9" s="2211"/>
      <c r="H9" s="2211"/>
      <c r="I9" s="2211"/>
      <c r="M9" s="123">
        <v>28</v>
      </c>
    </row>
    <row customHeight="1" ht="24">
      <c r="D10" s="2211"/>
      <c r="E10" s="129" t="s">
        <v>2291</v>
      </c>
      <c r="F10" s="129" t="s">
        <v>2292</v>
      </c>
      <c r="G10" s="129" t="s">
        <v>2293</v>
      </c>
      <c r="H10" s="129" t="s">
        <v>389</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2294</v>
      </c>
      <c r="K12" s="274"/>
      <c r="L12" s="275"/>
      <c r="M12" s="119">
        <v>25</v>
      </c>
    </row>
    <row customHeight="1" ht="15.75">
      <c r="A13" s="123"/>
      <c r="B13" s="123"/>
      <c r="C13" s="123"/>
      <c r="D13" s="111"/>
      <c r="E13" s="132" t="s">
        <v>467</v>
      </c>
      <c r="F13" s="131"/>
      <c r="G13" s="131"/>
      <c r="H13" s="216"/>
      <c r="I13" s="2173"/>
      <c r="M13" s="123">
        <v>15</v>
      </c>
    </row>
    <row customHeight="1" ht="3">
      <c r="A14" s="123"/>
      <c r="B14" s="123"/>
      <c r="C14" s="123"/>
      <c r="M14" s="123">
        <v>3</v>
      </c>
    </row>
    <row customHeight="1" ht="29.25">
      <c r="E15" s="2498" t="s">
        <v>2295</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C4708-7A18-2D88-6718-DED92A1EAAD9}"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2296</v>
      </c>
      <c r="E7" s="2500"/>
      <c r="F7" s="269"/>
      <c r="J7" s="71">
        <v>22</v>
      </c>
    </row>
    <row customHeight="1" ht="3">
      <c r="C8" s="94"/>
      <c r="D8" s="72"/>
      <c r="E8" s="72"/>
      <c r="J8" s="71">
        <v>3</v>
      </c>
    </row>
    <row customHeight="1" ht="16.8">
      <c r="C9" s="94"/>
      <c r="D9" s="107" t="s">
        <v>88</v>
      </c>
      <c r="E9" s="262" t="s">
        <v>2297</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2298</v>
      </c>
      <c r="J13" s="71">
        <v>12</v>
      </c>
    </row>
    <row customHeight="1" ht="3">
      <c r="J14" s="71">
        <v>3</v>
      </c>
    </row>
    <row customHeight="1" ht="23.25">
      <c r="C15" s="139"/>
      <c r="D15" s="2501" t="s">
        <v>2299</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226528-9E35-DAF8-732B-E3ACEC6E30E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2300</v>
      </c>
      <c r="E7" s="2102"/>
      <c r="F7" s="269"/>
      <c r="M7" s="71">
        <v>22</v>
      </c>
    </row>
    <row customHeight="1" ht="3">
      <c r="C8" s="94"/>
      <c r="D8" s="72"/>
      <c r="E8" s="72"/>
      <c r="M8" s="71">
        <v>3</v>
      </c>
    </row>
    <row customHeight="1" ht="16.8">
      <c r="C9" s="94"/>
      <c r="D9" s="107" t="s">
        <v>88</v>
      </c>
      <c r="E9" s="110" t="s">
        <v>286</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2298</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0E7DF3-CD58-E9EE-E9C8-887E01BB2DA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278</v>
      </c>
      <c r="M2" s="1555" t="s">
        <v>279</v>
      </c>
      <c r="R2" s="1555" t="s">
        <v>280</v>
      </c>
      <c r="S2" s="1555" t="s">
        <v>279</v>
      </c>
      <c r="X2" s="1555" t="s">
        <v>278</v>
      </c>
      <c r="Y2" s="1555" t="s">
        <v>279</v>
      </c>
      <c r="AD2" s="1555" t="s">
        <v>278</v>
      </c>
      <c r="AE2" s="1555" t="s">
        <v>279</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281</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123</v>
      </c>
      <c r="G8" s="2195"/>
      <c r="H8" s="2194" t="s">
        <v>88</v>
      </c>
      <c r="I8" s="2195"/>
      <c r="J8" s="2129" t="s">
        <v>124</v>
      </c>
      <c r="K8" s="1558"/>
      <c r="L8" s="2198" t="s">
        <v>282</v>
      </c>
      <c r="M8" s="2198"/>
      <c r="N8" s="2198"/>
      <c r="O8" s="2198"/>
      <c r="P8" s="2198"/>
      <c r="Q8" s="1559"/>
      <c r="R8" s="2098" t="s">
        <v>283</v>
      </c>
      <c r="S8" s="2199"/>
      <c r="T8" s="2199"/>
      <c r="U8" s="2199"/>
      <c r="V8" s="2199"/>
      <c r="W8" s="1559"/>
      <c r="X8" s="2200" t="s">
        <v>284</v>
      </c>
      <c r="Y8" s="2200"/>
      <c r="Z8" s="2200"/>
      <c r="AA8" s="2200"/>
      <c r="AB8" s="2200"/>
      <c r="AC8" s="1560"/>
      <c r="AD8" s="2129" t="s">
        <v>285</v>
      </c>
      <c r="AE8" s="2129"/>
      <c r="AF8" s="2129"/>
      <c r="AG8" s="2129"/>
      <c r="AH8" s="2103"/>
      <c r="AI8" s="2129" t="s">
        <v>286</v>
      </c>
      <c r="AJ8" s="1576"/>
      <c r="BM8" s="295">
        <v>32</v>
      </c>
    </row>
    <row customHeight="1" ht="23.25">
      <c r="D9" s="2129"/>
      <c r="E9" s="2129"/>
      <c r="F9" s="2177" t="s">
        <v>89</v>
      </c>
      <c r="G9" s="2177" t="s">
        <v>129</v>
      </c>
      <c r="H9" s="2196"/>
      <c r="I9" s="2197"/>
      <c r="J9" s="2103"/>
      <c r="K9" s="1561"/>
      <c r="L9" s="2129" t="s">
        <v>287</v>
      </c>
      <c r="M9" s="2103"/>
      <c r="N9" s="2194" t="s">
        <v>88</v>
      </c>
      <c r="O9" s="2195"/>
      <c r="P9" s="2129" t="s">
        <v>130</v>
      </c>
      <c r="Q9" s="1558"/>
      <c r="R9" s="2129" t="s">
        <v>287</v>
      </c>
      <c r="S9" s="2103"/>
      <c r="T9" s="2194" t="s">
        <v>88</v>
      </c>
      <c r="U9" s="2195"/>
      <c r="V9" s="2129" t="s">
        <v>130</v>
      </c>
      <c r="W9" s="1558"/>
      <c r="X9" s="2129" t="s">
        <v>287</v>
      </c>
      <c r="Y9" s="2103"/>
      <c r="Z9" s="2194" t="s">
        <v>88</v>
      </c>
      <c r="AA9" s="2195"/>
      <c r="AB9" s="2129" t="s">
        <v>288</v>
      </c>
      <c r="AC9" s="1558"/>
      <c r="AD9" s="2129" t="s">
        <v>287</v>
      </c>
      <c r="AE9" s="2103"/>
      <c r="AF9" s="2194" t="s">
        <v>88</v>
      </c>
      <c r="AG9" s="2195"/>
      <c r="AH9" s="2103" t="s">
        <v>288</v>
      </c>
      <c r="AI9" s="2129"/>
      <c r="AJ9" s="1576"/>
      <c r="BM9" s="295">
        <v>22</v>
      </c>
    </row>
    <row customHeight="1" ht="24">
      <c r="D10" s="2177"/>
      <c r="E10" s="2177"/>
      <c r="F10" s="2201"/>
      <c r="G10" s="2201"/>
      <c r="H10" s="2202"/>
      <c r="I10" s="2203"/>
      <c r="J10" s="2194"/>
      <c r="K10" s="1561"/>
      <c r="L10" s="1580" t="s">
        <v>289</v>
      </c>
      <c r="M10" s="1575" t="s">
        <v>290</v>
      </c>
      <c r="N10" s="2196"/>
      <c r="O10" s="2197"/>
      <c r="P10" s="2177"/>
      <c r="Q10" s="1558"/>
      <c r="R10" s="1580" t="s">
        <v>289</v>
      </c>
      <c r="S10" s="1575" t="s">
        <v>290</v>
      </c>
      <c r="T10" s="2196"/>
      <c r="U10" s="2197"/>
      <c r="V10" s="2177"/>
      <c r="W10" s="1558"/>
      <c r="X10" s="1580" t="s">
        <v>289</v>
      </c>
      <c r="Y10" s="1575" t="s">
        <v>290</v>
      </c>
      <c r="Z10" s="2196"/>
      <c r="AA10" s="2197"/>
      <c r="AB10" s="2177"/>
      <c r="AC10" s="1558"/>
      <c r="AD10" s="1580" t="s">
        <v>289</v>
      </c>
      <c r="AE10" s="1575" t="s">
        <v>290</v>
      </c>
      <c r="AF10" s="2196"/>
      <c r="AG10" s="2197"/>
      <c r="AH10" s="2194"/>
      <c r="AI10" s="2177"/>
      <c r="AJ10" s="1576"/>
      <c r="AK10" s="256" t="s">
        <v>291</v>
      </c>
      <c r="AL10" s="256" t="s">
        <v>131</v>
      </c>
      <c r="BM10" s="295">
        <v>23</v>
      </c>
    </row>
    <row customHeight="1" ht="15">
      <c r="D11" s="2185" t="s">
        <v>109</v>
      </c>
      <c r="E11" s="2181" t="s">
        <v>292</v>
      </c>
      <c r="F11" s="2181" t="s">
        <v>293</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292</v>
      </c>
      <c r="F17" s="2181" t="s">
        <v>294</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292</v>
      </c>
      <c r="F23" s="2181" t="s">
        <v>295</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292</v>
      </c>
      <c r="F29" s="2181" t="s">
        <v>296</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292</v>
      </c>
      <c r="F35" s="2181" t="s">
        <v>297</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00C68-13F8-BAB8-0318-222EE6701DE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2301</v>
      </c>
      <c r="C2" s="2502"/>
      <c r="D2" s="2502"/>
      <c r="E2" s="270"/>
      <c r="F2" s="91">
        <v>22</v>
      </c>
    </row>
    <row customHeight="1" ht="3">
      <c r="F3" s="91">
        <v>3</v>
      </c>
    </row>
    <row customHeight="1" ht="23.25">
      <c r="B4" s="2616" t="s">
        <v>2302</v>
      </c>
      <c r="C4" s="385" t="s">
        <v>2303</v>
      </c>
      <c r="D4" s="385" t="s">
        <v>2304</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1C67A8-52BC-5979-D7A8-081704E1F22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2305</v>
      </c>
    </row>
    <row r="4" s="266" customFormat="1" customHeight="1" ht="15">
      <c r="C4" s="1818"/>
      <c r="D4" s="115"/>
      <c r="E4" s="379"/>
    </row>
    <row r="6" s="1817" customFormat="1" customHeight="1" ht="17.25">
      <c r="A6" s="1817" t="s">
        <v>2306</v>
      </c>
    </row>
    <row r="8" s="266" customFormat="1" customHeight="1" ht="17.25">
      <c r="C8" s="1819"/>
      <c r="D8" s="115"/>
      <c r="E8" s="116"/>
    </row>
    <row r="11" s="1817" customFormat="1" customHeight="1" ht="17.25">
      <c r="A11" s="1817" t="s">
        <v>2307</v>
      </c>
    </row>
    <row r="13" s="1821" customFormat="1" customHeight="1" ht="15">
      <c r="A13" s="2219">
        <v>1</v>
      </c>
      <c r="B13" s="1162"/>
      <c r="C13" s="803" t="s">
        <v>688</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2308</v>
      </c>
    </row>
    <row r="19" s="1852" customFormat="1" customHeight="1" ht="15">
      <c r="A19" s="1884"/>
      <c r="B19" s="1368">
        <v>1</v>
      </c>
      <c r="C19" s="1368"/>
      <c r="D19" s="802" t="s">
        <v>688</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2309</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688</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119</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120</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121</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2310</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688</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119</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120</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2311</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688</v>
      </c>
      <c r="L34" s="1731" t="s">
        <v>109</v>
      </c>
      <c r="M34" s="813"/>
      <c r="N34" s="814"/>
      <c r="O34" s="606"/>
      <c r="P34" s="606"/>
      <c r="Q34" s="606"/>
      <c r="R34" s="606"/>
      <c r="S34" s="606"/>
      <c r="T34" s="606"/>
      <c r="U34" s="607"/>
      <c r="V34" s="606"/>
      <c r="W34" s="606"/>
      <c r="X34" s="597"/>
      <c r="Y34" s="597" t="s">
        <v>119</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2312</v>
      </c>
    </row>
    <row customHeight="1" ht="11.25"/>
    <row s="457" customFormat="1" customHeight="1" ht="22.5">
      <c r="A39" s="1793"/>
      <c r="B39" s="459"/>
      <c r="C39" s="861"/>
      <c r="D39" s="442"/>
      <c r="E39" s="862"/>
      <c r="F39" s="1814"/>
      <c r="G39" s="1824"/>
      <c r="H39" s="477"/>
    </row>
    <row customHeight="1" ht="11.25"/>
    <row s="1817" customFormat="1" customHeight="1" ht="11.25">
      <c r="A41" s="1817" t="s">
        <v>2313</v>
      </c>
    </row>
    <row customHeight="1" ht="11.25"/>
    <row s="457" customFormat="1" customHeight="1" ht="22.5">
      <c r="A43" s="459"/>
      <c r="B43" s="459"/>
      <c r="C43" s="459"/>
      <c r="D43" s="442"/>
      <c r="E43" s="862"/>
      <c r="F43" s="863"/>
      <c r="G43" s="1824"/>
      <c r="H43" s="477"/>
    </row>
    <row customHeight="1" ht="11.25"/>
    <row s="1817" customFormat="1" customHeight="1" ht="11.25">
      <c r="A45" s="1817" t="s">
        <v>2314</v>
      </c>
    </row>
    <row customHeight="1" ht="11.25"/>
    <row s="457" customFormat="1" customHeight="1" ht="24">
      <c r="A47" s="2204" t="s">
        <v>312</v>
      </c>
      <c r="B47" s="504"/>
      <c r="C47" s="2215"/>
      <c r="D47" s="447" t="str">
        <f>A47</f>
        <v>5.1</v>
      </c>
      <c r="E47" s="444" t="s">
        <v>313</v>
      </c>
      <c r="F47" s="1978" t="s">
        <v>305</v>
      </c>
      <c r="G47" s="446" t="s">
        <v>314</v>
      </c>
      <c r="H47" s="477"/>
      <c r="I47" s="854"/>
    </row>
    <row s="457" customFormat="1" customHeight="1" ht="22.5">
      <c r="A48" s="2204"/>
      <c r="B48" s="504"/>
      <c r="C48" s="2215"/>
      <c r="D48" s="442" t="str">
        <f>D47&amp;".1"</f>
        <v>5.1.1</v>
      </c>
      <c r="E48" s="441" t="s">
        <v>315</v>
      </c>
      <c r="F48" s="1979" t="s">
        <v>22</v>
      </c>
      <c r="G48" s="476"/>
      <c r="H48" s="477"/>
      <c r="I48" s="854"/>
    </row>
    <row s="457" customFormat="1" customHeight="1" ht="22.5">
      <c r="A49" s="2204"/>
      <c r="B49" s="504"/>
      <c r="C49" s="2215"/>
      <c r="D49" s="442" t="str">
        <f>D47&amp;".2"</f>
        <v>5.1.2</v>
      </c>
      <c r="E49" s="441" t="s">
        <v>316</v>
      </c>
      <c r="F49" s="1734" t="s">
        <v>22</v>
      </c>
      <c r="G49" s="446" t="s">
        <v>317</v>
      </c>
      <c r="H49" s="477"/>
      <c r="I49" s="854"/>
    </row>
    <row s="457" customFormat="1" customHeight="1" ht="22.5">
      <c r="A50" s="2204"/>
      <c r="B50" s="504"/>
      <c r="C50" s="2215"/>
      <c r="D50" s="442" t="str">
        <f>D47&amp;".3"</f>
        <v>5.1.3</v>
      </c>
      <c r="E50" s="441" t="s">
        <v>318</v>
      </c>
      <c r="F50" s="1979" t="s">
        <v>22</v>
      </c>
      <c r="G50" s="476"/>
      <c r="H50" s="477"/>
      <c r="I50" s="854"/>
    </row>
    <row s="457" customFormat="1" customHeight="1" ht="22.5">
      <c r="A51" s="2204"/>
      <c r="B51" s="504"/>
      <c r="C51" s="2215"/>
      <c r="D51" s="442" t="str">
        <f>D47&amp;".4"</f>
        <v>5.1.4</v>
      </c>
      <c r="E51" s="441" t="s">
        <v>319</v>
      </c>
      <c r="F51" s="1979" t="s">
        <v>22</v>
      </c>
      <c r="G51" s="446" t="s">
        <v>320</v>
      </c>
      <c r="H51" s="477"/>
      <c r="I51" s="854"/>
    </row>
    <row r="54" s="1817" customFormat="1" customHeight="1" ht="17.25">
      <c r="A54" s="1817" t="s">
        <v>2315</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391</v>
      </c>
      <c r="Q56" s="518" t="s">
        <v>392</v>
      </c>
      <c r="R56" s="519" t="s">
        <v>393</v>
      </c>
      <c r="S56" s="1638" t="s">
        <v>394</v>
      </c>
      <c r="T56" s="1638"/>
      <c r="U56" s="1638"/>
      <c r="V56" s="1638"/>
    </row>
    <row r="58" s="1817" customFormat="1" customHeight="1" ht="11.25">
      <c r="A58" s="1817" t="s">
        <v>2316</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380</v>
      </c>
      <c r="AQ60" s="1626" t="s">
        <v>380</v>
      </c>
      <c r="AR60" s="1638"/>
      <c r="AS60" s="1638"/>
    </row>
    <row r="62" s="1817" customFormat="1" customHeight="1" ht="11.25">
      <c r="A62" s="1817" t="s">
        <v>2317</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2318</v>
      </c>
    </row>
    <row r="68" s="1637" customFormat="1" customHeight="1" ht="14.25">
      <c r="A68" s="345"/>
      <c r="B68" s="1162"/>
      <c r="C68" s="378"/>
      <c r="D68" s="1812"/>
      <c r="E68" s="888"/>
      <c r="F68" s="1827"/>
      <c r="G68" s="91"/>
      <c r="I68" s="1626"/>
      <c r="J68" s="1626"/>
    </row>
    <row r="70" s="1817" customFormat="1" customHeight="1" ht="11.25">
      <c r="A70" s="1817" t="s">
        <v>2319</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2320</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2321</v>
      </c>
    </row>
    <row r="75" s="1817" customFormat="1" customHeight="1" ht="11.25">
      <c r="A75" s="1817" t="s">
        <v>2322</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2320</v>
      </c>
    </row>
    <row r="79" s="1817" customFormat="1" customHeight="1" ht="11.25">
      <c r="A79" s="1817" t="s">
        <v>2323</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375</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2324</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2325</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2326</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2327</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2328</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375</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2326</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2329</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2330</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2331</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2332</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608</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563</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564</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609</v>
      </c>
      <c r="F118" s="2378"/>
      <c r="G118" s="2378"/>
      <c r="H118" s="2378"/>
      <c r="I118" s="2378"/>
      <c r="J118" s="2378"/>
      <c r="K118" s="2378"/>
      <c r="L118" s="2378"/>
      <c r="M118" s="2378"/>
      <c r="N118" s="2378"/>
      <c r="O118" s="2378"/>
      <c r="P118" s="2378"/>
      <c r="Q118" s="560">
        <f>SUMIF(T119:T120,"i",Q119:Q120)</f>
        <v>0</v>
      </c>
      <c r="R118" s="1019"/>
      <c r="S118" s="1800" t="s">
        <v>610</v>
      </c>
      <c r="T118" s="719" t="s">
        <v>611</v>
      </c>
      <c r="U118" s="2376">
        <v>1</v>
      </c>
      <c r="V118" s="2376" t="s">
        <v>574</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2333</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612</v>
      </c>
      <c r="F121" s="2378"/>
      <c r="G121" s="2378"/>
      <c r="H121" s="2378"/>
      <c r="I121" s="2378"/>
      <c r="J121" s="2378"/>
      <c r="K121" s="2378"/>
      <c r="L121" s="2378"/>
      <c r="M121" s="2378"/>
      <c r="N121" s="2378"/>
      <c r="O121" s="2378"/>
      <c r="P121" s="2378"/>
      <c r="Q121" s="560">
        <f>SUMIF(T122:T123,"i",Q122:Q123)</f>
        <v>0</v>
      </c>
      <c r="R121" s="1019"/>
      <c r="S121" s="1800" t="s">
        <v>613</v>
      </c>
      <c r="T121" s="719" t="s">
        <v>611</v>
      </c>
      <c r="U121" s="2376">
        <v>1</v>
      </c>
      <c r="V121" s="2376" t="s">
        <v>574</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2333</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2334</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608</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563</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564</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609</v>
      </c>
      <c r="F130" s="2378"/>
      <c r="G130" s="2378"/>
      <c r="H130" s="2378"/>
      <c r="I130" s="2378"/>
      <c r="J130" s="2378"/>
      <c r="K130" s="2378"/>
      <c r="L130" s="2378"/>
      <c r="M130" s="2378"/>
      <c r="N130" s="2378"/>
      <c r="O130" s="2378"/>
      <c r="P130" s="2378"/>
      <c r="Q130" s="560">
        <f>SUMIF(T131:T132,"i",Q131:Q132)</f>
        <v>0</v>
      </c>
      <c r="R130" s="1019"/>
      <c r="S130" s="1800" t="s">
        <v>610</v>
      </c>
      <c r="T130" s="719" t="s">
        <v>611</v>
      </c>
      <c r="U130" s="2376">
        <v>1</v>
      </c>
      <c r="V130" s="2376" t="s">
        <v>574</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2333</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611</v>
      </c>
      <c r="U133" s="2376">
        <v>1</v>
      </c>
      <c r="V133" s="2376" t="s">
        <v>574</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2335</v>
      </c>
    </row>
    <row r="139" s="1852" customFormat="1" customHeight="1" ht="45">
      <c r="A139" s="1808"/>
      <c r="B139" s="1162"/>
      <c r="C139" s="414"/>
      <c r="D139" s="91"/>
      <c r="E139" s="2574"/>
      <c r="F139" s="2110" t="s">
        <v>109</v>
      </c>
      <c r="G139" s="2577" t="s">
        <v>22</v>
      </c>
      <c r="H139" s="291"/>
      <c r="I139" s="639" t="s">
        <v>109</v>
      </c>
      <c r="J139" s="1809" t="s">
        <v>2336</v>
      </c>
      <c r="K139" s="640" t="s">
        <v>545</v>
      </c>
      <c r="L139" s="2226" t="s">
        <v>545</v>
      </c>
      <c r="M139" s="2579"/>
      <c r="N139" s="640" t="s">
        <v>545</v>
      </c>
      <c r="O139" s="640" t="s">
        <v>545</v>
      </c>
      <c r="P139" s="640" t="s">
        <v>545</v>
      </c>
      <c r="Q139" s="641">
        <f>SUM(Q140:Q142)</f>
        <v>0</v>
      </c>
      <c r="R139" s="641">
        <f>IF(R136=0,0,(Q136/R136)*100)</f>
        <v>0</v>
      </c>
      <c r="S139" s="2181"/>
      <c r="T139" s="719" t="s">
        <v>611</v>
      </c>
      <c r="U139" s="91"/>
      <c r="V139" s="91"/>
      <c r="AC139" s="91"/>
    </row>
    <row s="1852" customFormat="1" customHeight="1" ht="11.25">
      <c r="A140" s="1808"/>
      <c r="B140" s="1162"/>
      <c r="C140" s="414"/>
      <c r="D140" s="91"/>
      <c r="E140" s="2575"/>
      <c r="F140" s="2110"/>
      <c r="G140" s="2577"/>
      <c r="H140" s="2129"/>
      <c r="I140" s="2517" t="s">
        <v>1424</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2337</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2338</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1424</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2337</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2339</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413</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414</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415</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447</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413</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414</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415</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413</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414</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413</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2340</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414</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415</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447</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414</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415</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414</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2341</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2342</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2343</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2344</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447</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D00FD8-8F18-EFA8-A958-1B167A52F65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2345</v>
      </c>
      <c r="B1" s="848"/>
      <c r="C1" s="984" t="s">
        <v>2346</v>
      </c>
      <c r="D1" s="982" t="s">
        <v>807</v>
      </c>
      <c r="E1" s="982" t="s">
        <v>853</v>
      </c>
      <c r="F1" s="982" t="s">
        <v>906</v>
      </c>
      <c r="G1" s="982" t="s">
        <v>893</v>
      </c>
      <c r="H1" s="982" t="s">
        <v>2021</v>
      </c>
    </row>
    <row customHeight="1" ht="9">
      <c r="A2" s="985" t="s">
        <v>2347</v>
      </c>
      <c r="B2" s="985"/>
      <c r="C2" s="986" t="str">
        <f>INDEX(TEMPLATE_NUMBER_FORM_LIST,MATCH(TEMPLATE_SPHERE,TEMPLATE_SPHERE_LIST,0))</f>
        <v>16</v>
      </c>
      <c r="D2" s="985" t="s">
        <v>1870</v>
      </c>
      <c r="E2" s="985" t="s">
        <v>150</v>
      </c>
      <c r="F2" s="987" t="s">
        <v>150</v>
      </c>
      <c r="G2" s="985" t="s">
        <v>150</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2348</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2349</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2350</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2351</v>
      </c>
    </row>
    <row customHeight="1" ht="117">
      <c r="A5" s="848" t="s">
        <v>2352</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2353</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2354</v>
      </c>
    </row>
    <row customHeight="1" ht="90">
      <c r="A6" s="848" t="s">
        <v>2355</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2356</v>
      </c>
      <c r="B7" s="848" t="s">
        <v>111</v>
      </c>
      <c r="C7" s="986" t="str">
        <f>IF(TEMPLATE_SPHERE="HEAT",D7,E7)</f>
        <v>Форма 11. Информация о расходах на капитальный и текущий ремонт основных средств</v>
      </c>
      <c r="D7" s="848" t="s">
        <v>2357</v>
      </c>
      <c r="E7" s="848" t="s">
        <v>2358</v>
      </c>
      <c r="F7" s="988"/>
      <c r="G7" s="988"/>
      <c r="H7" s="988"/>
    </row>
    <row customHeight="1" ht="108">
      <c r="A8" s="848" t="s">
        <v>2359</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1558</v>
      </c>
      <c r="E8" s="848" t="s">
        <v>2360</v>
      </c>
      <c r="F8" s="988"/>
      <c r="G8" s="988"/>
      <c r="H8" s="988"/>
    </row>
    <row customHeight="1" ht="99">
      <c r="A9" s="848" t="s">
        <v>2361</v>
      </c>
      <c r="B9" s="848"/>
      <c r="C9" s="848" t="s">
        <v>2362</v>
      </c>
      <c r="D9" s="848"/>
      <c r="E9" s="848"/>
      <c r="F9" s="988"/>
      <c r="G9" s="988"/>
      <c r="H9" s="988"/>
    </row>
    <row customHeight="1" ht="126">
      <c r="A10" s="848" t="s">
        <v>2363</v>
      </c>
      <c r="B10" s="848"/>
      <c r="C10" s="848" t="s">
        <v>2364</v>
      </c>
      <c r="D10" s="848"/>
      <c r="E10" s="848"/>
      <c r="F10" s="988"/>
      <c r="G10" s="988"/>
      <c r="H10" s="988"/>
    </row>
    <row customHeight="1" ht="108">
      <c r="A11" s="848" t="s">
        <v>2365</v>
      </c>
      <c r="B11" s="848"/>
      <c r="C11" s="848" t="s">
        <v>2366</v>
      </c>
      <c r="D11" s="848"/>
      <c r="E11" s="848"/>
      <c r="F11" s="988"/>
      <c r="G11" s="988"/>
      <c r="H11" s="988"/>
    </row>
    <row customHeight="1" ht="54">
      <c r="A12" s="848" t="s">
        <v>2367</v>
      </c>
      <c r="B12" s="848"/>
      <c r="C12" s="848" t="s">
        <v>2368</v>
      </c>
      <c r="D12" s="848"/>
      <c r="E12" s="848"/>
      <c r="F12" s="988"/>
      <c r="G12" s="988"/>
      <c r="H12" s="988"/>
    </row>
    <row customHeight="1" ht="45">
      <c r="A13" s="848" t="s">
        <v>2369</v>
      </c>
      <c r="B13" s="848"/>
      <c r="C13" s="848" t="s">
        <v>2370</v>
      </c>
      <c r="D13" s="848"/>
      <c r="E13" s="848"/>
      <c r="F13" s="988"/>
      <c r="G13" s="988"/>
      <c r="H13" s="988"/>
    </row>
    <row customHeight="1" ht="117">
      <c r="A14" s="848" t="s">
        <v>2371</v>
      </c>
      <c r="B14" s="848"/>
      <c r="C14" s="848" t="s">
        <v>2372</v>
      </c>
      <c r="D14" s="848"/>
      <c r="E14" s="848"/>
      <c r="F14" s="988"/>
      <c r="G14" s="988"/>
      <c r="H14" s="988"/>
    </row>
    <row customHeight="1" ht="117">
      <c r="A15" s="848" t="s">
        <v>2373</v>
      </c>
      <c r="B15" s="848"/>
      <c r="C15" s="848" t="s">
        <v>2374</v>
      </c>
      <c r="D15" s="848"/>
      <c r="E15" s="848"/>
      <c r="F15" s="988"/>
      <c r="G15" s="988"/>
      <c r="H15" s="988"/>
    </row>
    <row customHeight="1" ht="63">
      <c r="A16" s="848" t="s">
        <v>2375</v>
      </c>
      <c r="B16" s="848"/>
      <c r="C16" s="848" t="s">
        <v>2376</v>
      </c>
      <c r="D16" s="848"/>
      <c r="E16" s="848"/>
      <c r="F16" s="988"/>
      <c r="G16" s="988"/>
      <c r="H16" s="988"/>
    </row>
    <row customHeight="1" ht="54">
      <c r="A17" s="848" t="s">
        <v>2377</v>
      </c>
      <c r="B17" s="848"/>
      <c r="C17" s="986" t="s">
        <v>2378</v>
      </c>
      <c r="D17" s="848"/>
      <c r="E17" s="848"/>
      <c r="F17" s="988"/>
      <c r="G17" s="988"/>
      <c r="H17" s="988"/>
    </row>
    <row customHeight="1" ht="27">
      <c r="A18" s="848" t="s">
        <v>2379</v>
      </c>
      <c r="B18" s="848"/>
      <c r="C18" s="986" t="s">
        <v>2380</v>
      </c>
      <c r="D18" s="848"/>
      <c r="E18" s="848"/>
      <c r="F18" s="988"/>
      <c r="G18" s="988"/>
      <c r="H18" s="988"/>
    </row>
    <row customHeight="1" ht="54">
      <c r="A19" s="848" t="s">
        <v>2381</v>
      </c>
      <c r="B19" s="848"/>
      <c r="C19" s="986" t="s">
        <v>2382</v>
      </c>
      <c r="D19" s="848"/>
      <c r="E19" s="848"/>
      <c r="F19" s="988"/>
      <c r="G19" s="988"/>
      <c r="H19" s="988"/>
    </row>
    <row customHeight="1" ht="36">
      <c r="A20" s="848" t="s">
        <v>2383</v>
      </c>
      <c r="B20" s="848"/>
      <c r="C20" s="986" t="s">
        <v>2384</v>
      </c>
      <c r="D20" s="848"/>
      <c r="E20" s="848"/>
      <c r="F20" s="988"/>
      <c r="G20" s="988"/>
      <c r="H20" s="988"/>
    </row>
    <row customHeight="1" ht="36">
      <c r="A21" s="848" t="s">
        <v>2385</v>
      </c>
      <c r="B21" s="848"/>
      <c r="C21" s="986" t="s">
        <v>2386</v>
      </c>
      <c r="D21" s="848"/>
      <c r="E21" s="848"/>
      <c r="F21" s="988"/>
      <c r="G21" s="988"/>
      <c r="H21" s="988"/>
    </row>
    <row customHeight="1" ht="27">
      <c r="A22" s="848" t="s">
        <v>2387</v>
      </c>
      <c r="B22" s="848"/>
      <c r="C22" s="986" t="s">
        <v>2388</v>
      </c>
      <c r="D22" s="848"/>
      <c r="E22" s="848"/>
      <c r="F22" s="988"/>
      <c r="G22" s="988"/>
      <c r="H22" s="988"/>
    </row>
    <row customHeight="1" ht="36">
      <c r="A23" s="848" t="s">
        <v>2389</v>
      </c>
      <c r="B23" s="848"/>
      <c r="C23" s="986" t="s">
        <v>2390</v>
      </c>
      <c r="D23" s="848"/>
      <c r="E23" s="848"/>
      <c r="F23" s="988"/>
      <c r="G23" s="988"/>
      <c r="H23" s="988"/>
    </row>
    <row customHeight="1" ht="28.5">
      <c r="A24" s="848" t="s">
        <v>2391</v>
      </c>
      <c r="B24" s="848"/>
      <c r="C24" s="986" t="s">
        <v>2392</v>
      </c>
      <c r="D24" s="848"/>
      <c r="E24" s="848"/>
      <c r="F24" s="988"/>
      <c r="G24" s="988"/>
      <c r="H24" s="988"/>
    </row>
    <row customHeight="1" ht="36">
      <c r="A25" s="848" t="s">
        <v>2393</v>
      </c>
      <c r="B25" s="848"/>
      <c r="C25" s="986" t="s">
        <v>2394</v>
      </c>
      <c r="D25" s="848"/>
      <c r="E25" s="848"/>
      <c r="F25" s="988"/>
      <c r="G25" s="988"/>
      <c r="H25" s="988"/>
    </row>
    <row customHeight="1" ht="27">
      <c r="A26" s="848" t="s">
        <v>2395</v>
      </c>
      <c r="B26" s="848"/>
      <c r="C26" s="986" t="s">
        <v>2396</v>
      </c>
      <c r="D26" s="848"/>
      <c r="E26" s="848"/>
      <c r="F26" s="988"/>
      <c r="G26" s="988"/>
      <c r="H26" s="988"/>
    </row>
    <row customHeight="1" ht="36">
      <c r="A27" s="848" t="s">
        <v>2397</v>
      </c>
      <c r="B27" s="848"/>
      <c r="C27" s="986" t="s">
        <v>2398</v>
      </c>
      <c r="D27" s="848"/>
      <c r="E27" s="848"/>
      <c r="F27" s="988"/>
      <c r="G27" s="988"/>
      <c r="H27" s="988"/>
    </row>
    <row customHeight="1" ht="28.5">
      <c r="A28" s="848" t="s">
        <v>2399</v>
      </c>
      <c r="B28" s="848"/>
      <c r="C28" s="986" t="s">
        <v>2400</v>
      </c>
      <c r="D28" s="848"/>
      <c r="E28" s="848"/>
      <c r="F28" s="988"/>
      <c r="G28" s="988"/>
      <c r="H28" s="988"/>
    </row>
    <row customHeight="1" ht="126">
      <c r="A29" s="848" t="s">
        <v>2401</v>
      </c>
      <c r="B29" s="848" t="s">
        <v>1972</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2402</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2403</v>
      </c>
    </row>
    <row customHeight="1" ht="36">
      <c r="A30" s="848" t="s">
        <v>2404</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2405</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2406</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2407</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2408</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2409</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2410</v>
      </c>
    </row>
    <row customHeight="1" ht="9">
      <c r="A33" s="848"/>
      <c r="B33" s="848"/>
      <c r="C33" s="986"/>
      <c r="D33" s="848"/>
      <c r="E33" s="848"/>
      <c r="F33" s="988"/>
      <c r="G33" s="988"/>
      <c r="H33" s="988"/>
    </row>
    <row customHeight="1" ht="9">
      <c r="A34" s="848"/>
      <c r="B34" s="848" t="s">
        <v>1908</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918CE28-DB68-D218-30BF-66886FFEDF1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2411</v>
      </c>
      <c r="D1" s="900"/>
      <c r="E1" s="900"/>
      <c r="F1" s="900"/>
      <c r="G1" s="900"/>
      <c r="H1" s="900" t="s">
        <v>2412</v>
      </c>
      <c r="I1" s="900"/>
      <c r="J1" s="900"/>
      <c r="K1" s="900"/>
      <c r="L1" s="900"/>
      <c r="M1" s="900" t="s">
        <v>2413</v>
      </c>
      <c r="N1" s="900" t="s">
        <v>2414</v>
      </c>
      <c r="O1" s="2594" t="s">
        <v>2415</v>
      </c>
      <c r="P1" s="2594"/>
      <c r="Q1" s="2594"/>
      <c r="R1" s="2594"/>
      <c r="S1" s="2594"/>
      <c r="T1" s="2594" t="s">
        <v>2413</v>
      </c>
      <c r="U1" s="2594"/>
      <c r="V1" s="2594"/>
      <c r="W1" s="2594"/>
      <c r="X1" s="2594"/>
      <c r="Y1" s="1001"/>
      <c r="Z1" s="2594" t="s">
        <v>2416</v>
      </c>
      <c r="AA1" s="2594"/>
      <c r="AB1" s="2594"/>
      <c r="AC1" s="2594"/>
      <c r="AD1" s="2594"/>
    </row>
    <row customHeight="1" ht="18">
      <c r="A2" s="848"/>
      <c r="B2" s="848"/>
      <c r="C2" s="843" t="s">
        <v>807</v>
      </c>
      <c r="D2" s="843" t="s">
        <v>853</v>
      </c>
      <c r="E2" s="843" t="s">
        <v>906</v>
      </c>
      <c r="F2" s="843" t="s">
        <v>893</v>
      </c>
      <c r="G2" s="843" t="s">
        <v>2021</v>
      </c>
      <c r="H2" s="845"/>
      <c r="I2" s="845"/>
      <c r="J2" s="845"/>
      <c r="K2" s="845"/>
      <c r="L2" s="845"/>
      <c r="M2" s="845"/>
      <c r="N2" s="845"/>
      <c r="O2" s="843" t="s">
        <v>807</v>
      </c>
      <c r="P2" s="843" t="s">
        <v>853</v>
      </c>
      <c r="Q2" s="843" t="s">
        <v>893</v>
      </c>
      <c r="R2" s="843" t="s">
        <v>906</v>
      </c>
      <c r="S2" s="843" t="s">
        <v>2021</v>
      </c>
      <c r="T2" s="843" t="s">
        <v>807</v>
      </c>
      <c r="U2" s="843" t="s">
        <v>853</v>
      </c>
      <c r="V2" s="843" t="s">
        <v>893</v>
      </c>
      <c r="W2" s="843" t="s">
        <v>906</v>
      </c>
      <c r="X2" s="843" t="s">
        <v>2021</v>
      </c>
      <c r="Y2" s="843"/>
      <c r="Z2" s="843" t="s">
        <v>807</v>
      </c>
      <c r="AA2" s="852" t="s">
        <v>853</v>
      </c>
      <c r="AB2" s="843" t="s">
        <v>893</v>
      </c>
      <c r="AC2" s="843" t="s">
        <v>906</v>
      </c>
      <c r="AD2" s="843" t="s">
        <v>2021</v>
      </c>
    </row>
    <row customHeight="1" ht="162">
      <c r="A3" s="847" t="s">
        <v>27</v>
      </c>
      <c r="B3" s="847"/>
      <c r="C3" s="2598" t="s">
        <v>2417</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2418</v>
      </c>
      <c r="AA3" s="845" t="s">
        <v>2419</v>
      </c>
      <c r="AB3" s="848" t="s">
        <v>2420</v>
      </c>
      <c r="AC3" s="848" t="s">
        <v>2421</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1959</v>
      </c>
      <c r="D11" s="2601" t="s">
        <v>1955</v>
      </c>
      <c r="E11" s="2601" t="s">
        <v>2053</v>
      </c>
      <c r="F11" s="2601" t="s">
        <v>2422</v>
      </c>
      <c r="G11" s="2601"/>
      <c r="H11" s="900" t="s">
        <v>2423</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2424</v>
      </c>
      <c r="U11" s="845" t="s">
        <v>2425</v>
      </c>
      <c r="V11" s="845"/>
      <c r="W11" s="845"/>
      <c r="X11" s="845"/>
      <c r="Y11" s="1002"/>
      <c r="Z11" s="848" t="s">
        <v>2426</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2427</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2428</v>
      </c>
      <c r="U12" s="845" t="s">
        <v>2429</v>
      </c>
      <c r="V12" s="845"/>
      <c r="W12" s="845"/>
      <c r="X12" s="845"/>
      <c r="Y12" s="1002"/>
      <c r="Z12" s="848" t="s">
        <v>2430</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2431</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2432</v>
      </c>
      <c r="U13" s="846" t="s">
        <v>2433</v>
      </c>
      <c r="V13" s="846"/>
      <c r="W13" s="846"/>
      <c r="X13" s="845"/>
      <c r="Y13" s="1002"/>
      <c r="Z13" s="848" t="s">
        <v>2434</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2435</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2436</v>
      </c>
      <c r="AA14" s="851" t="s">
        <v>2436</v>
      </c>
      <c r="AB14" s="848"/>
      <c r="AC14" s="848"/>
      <c r="AD14" s="848"/>
    </row>
    <row customHeight="1" ht="108">
      <c r="A15" s="2595"/>
      <c r="B15" s="901">
        <v>5</v>
      </c>
      <c r="C15" s="2602"/>
      <c r="D15" s="2602"/>
      <c r="E15" s="2602"/>
      <c r="F15" s="2602"/>
      <c r="G15" s="2602"/>
      <c r="H15" s="2596" t="s">
        <v>2437</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2438</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2439</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2439</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2056</v>
      </c>
      <c r="B18" s="901">
        <v>1</v>
      </c>
      <c r="C18" s="845" t="s">
        <v>2423</v>
      </c>
      <c r="D18" s="969" t="s">
        <v>2423</v>
      </c>
      <c r="E18" s="845" t="s">
        <v>2423</v>
      </c>
      <c r="F18" s="845" t="s">
        <v>2423</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2440</v>
      </c>
      <c r="U18" s="848" t="s">
        <v>2441</v>
      </c>
      <c r="V18" s="848" t="s">
        <v>2442</v>
      </c>
      <c r="W18" s="848" t="s">
        <v>2443</v>
      </c>
      <c r="X18" s="845"/>
      <c r="Y18" s="1002"/>
      <c r="Z18" s="848" t="s">
        <v>2444</v>
      </c>
      <c r="AA18" s="851" t="s">
        <v>2445</v>
      </c>
      <c r="AB18" s="851" t="s">
        <v>2445</v>
      </c>
      <c r="AC18" s="851" t="s">
        <v>2445</v>
      </c>
      <c r="AD18" s="848"/>
    </row>
    <row customHeight="1" ht="36">
      <c r="A19" s="847"/>
      <c r="B19" s="901">
        <v>2</v>
      </c>
      <c r="C19" s="845" t="s">
        <v>2427</v>
      </c>
      <c r="D19" s="969" t="s">
        <v>2427</v>
      </c>
      <c r="E19" s="845" t="s">
        <v>2427</v>
      </c>
      <c r="F19" s="845" t="s">
        <v>2427</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2446</v>
      </c>
      <c r="U19" s="848" t="s">
        <v>2447</v>
      </c>
      <c r="V19" s="848" t="s">
        <v>2448</v>
      </c>
      <c r="W19" s="848" t="s">
        <v>2449</v>
      </c>
      <c r="X19" s="845"/>
      <c r="Y19" s="1002"/>
      <c r="Z19" s="848" t="s">
        <v>2450</v>
      </c>
      <c r="AA19" s="851" t="s">
        <v>2450</v>
      </c>
      <c r="AB19" s="851" t="s">
        <v>2450</v>
      </c>
      <c r="AC19" s="851" t="s">
        <v>2450</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708</v>
      </c>
      <c r="P20" s="959" t="s">
        <v>708</v>
      </c>
      <c r="Q20" s="959" t="s">
        <v>708</v>
      </c>
      <c r="R20" s="959" t="s">
        <v>708</v>
      </c>
      <c r="S20" s="959"/>
      <c r="T20" s="966" t="s">
        <v>2451</v>
      </c>
      <c r="U20" s="848" t="s">
        <v>2452</v>
      </c>
      <c r="V20" s="848" t="s">
        <v>2453</v>
      </c>
      <c r="W20" s="848" t="s">
        <v>2454</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306</v>
      </c>
      <c r="P21" s="959"/>
      <c r="Q21" s="959"/>
      <c r="R21" s="959"/>
      <c r="S21" s="959"/>
      <c r="T21" s="966" t="s">
        <v>2455</v>
      </c>
      <c r="U21" s="848"/>
      <c r="V21" s="848"/>
      <c r="W21" s="848"/>
      <c r="X21" s="845"/>
      <c r="Y21" s="1002"/>
      <c r="Z21" s="848" t="s">
        <v>2456</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306</v>
      </c>
      <c r="R22" s="959"/>
      <c r="S22" s="959"/>
      <c r="T22" s="966"/>
      <c r="U22" s="848"/>
      <c r="V22" s="848" t="s">
        <v>2457</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309</v>
      </c>
      <c r="R23" s="959"/>
      <c r="S23" s="959"/>
      <c r="T23" s="966"/>
      <c r="U23" s="848"/>
      <c r="V23" s="848" t="s">
        <v>2458</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728</v>
      </c>
      <c r="R24" s="959"/>
      <c r="S24" s="959"/>
      <c r="T24" s="966"/>
      <c r="U24" s="848"/>
      <c r="V24" s="848" t="s">
        <v>2459</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309</v>
      </c>
      <c r="P25" s="959" t="s">
        <v>306</v>
      </c>
      <c r="Q25" s="959" t="s">
        <v>735</v>
      </c>
      <c r="R25" s="959" t="s">
        <v>306</v>
      </c>
      <c r="S25" s="959"/>
      <c r="T25" s="966" t="s">
        <v>2460</v>
      </c>
      <c r="U25" s="848" t="s">
        <v>2460</v>
      </c>
      <c r="V25" s="848" t="s">
        <v>2460</v>
      </c>
      <c r="W25" s="848" t="s">
        <v>2460</v>
      </c>
      <c r="X25" s="845"/>
      <c r="Y25" s="1002"/>
      <c r="Z25" s="848"/>
      <c r="AA25" s="851"/>
      <c r="AB25" s="848"/>
      <c r="AC25" s="848"/>
      <c r="AD25" s="848"/>
    </row>
    <row customHeight="1" ht="18">
      <c r="A26" s="847"/>
      <c r="B26" s="901">
        <v>9</v>
      </c>
      <c r="C26" s="845" t="s">
        <v>651</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724</v>
      </c>
      <c r="P26" s="959" t="s">
        <v>718</v>
      </c>
      <c r="Q26" s="959" t="s">
        <v>2461</v>
      </c>
      <c r="R26" s="959" t="s">
        <v>718</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2462</v>
      </c>
      <c r="V26" s="966" t="s">
        <v>2462</v>
      </c>
      <c r="W26" s="966" t="s">
        <v>2462</v>
      </c>
      <c r="X26" s="845"/>
      <c r="Y26" s="1002"/>
      <c r="Z26" s="848"/>
      <c r="AA26" s="851"/>
      <c r="AB26" s="848"/>
      <c r="AC26" s="848"/>
      <c r="AD26" s="848"/>
    </row>
    <row customHeight="1" ht="18">
      <c r="A27" s="847"/>
      <c r="B27" s="901">
        <v>10</v>
      </c>
      <c r="C27" s="845" t="s">
        <v>655</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726</v>
      </c>
      <c r="P27" s="959" t="s">
        <v>720</v>
      </c>
      <c r="Q27" s="959" t="s">
        <v>2463</v>
      </c>
      <c r="R27" s="959" t="s">
        <v>720</v>
      </c>
      <c r="S27" s="959"/>
      <c r="T27" s="966" t="s">
        <v>2464</v>
      </c>
      <c r="U27" s="966" t="s">
        <v>2464</v>
      </c>
      <c r="V27" s="966" t="s">
        <v>2464</v>
      </c>
      <c r="W27" s="966" t="s">
        <v>2464</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728</v>
      </c>
      <c r="P28" s="959"/>
      <c r="Q28" s="959"/>
      <c r="R28" s="959"/>
      <c r="S28" s="959"/>
      <c r="T28" s="966" t="s">
        <v>2465</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735</v>
      </c>
      <c r="P29" s="959" t="s">
        <v>309</v>
      </c>
      <c r="Q29" s="959"/>
      <c r="R29" s="959" t="s">
        <v>309</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2466</v>
      </c>
      <c r="V29" s="848"/>
      <c r="W29" s="848" t="s">
        <v>2466</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737</v>
      </c>
      <c r="P30" s="959" t="s">
        <v>728</v>
      </c>
      <c r="Q30" s="959" t="s">
        <v>737</v>
      </c>
      <c r="R30" s="959" t="s">
        <v>728</v>
      </c>
      <c r="S30" s="959"/>
      <c r="T30" s="966" t="s">
        <v>2467</v>
      </c>
      <c r="U30" s="848" t="s">
        <v>2467</v>
      </c>
      <c r="V30" s="848" t="s">
        <v>2467</v>
      </c>
      <c r="W30" s="848" t="s">
        <v>2467</v>
      </c>
      <c r="X30" s="845"/>
      <c r="Y30" s="1002"/>
      <c r="Z30" s="848"/>
      <c r="AA30" s="851" t="s">
        <v>2468</v>
      </c>
      <c r="AB30" s="851" t="s">
        <v>2468</v>
      </c>
      <c r="AC30" s="851" t="s">
        <v>2468</v>
      </c>
      <c r="AD30" s="848"/>
    </row>
    <row customHeight="1" ht="18">
      <c r="A31" s="847"/>
      <c r="B31" s="901">
        <v>14</v>
      </c>
      <c r="C31" s="845" t="s">
        <v>2469</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2470</v>
      </c>
      <c r="P31" s="959" t="s">
        <v>731</v>
      </c>
      <c r="Q31" s="959" t="s">
        <v>2470</v>
      </c>
      <c r="R31" s="959" t="s">
        <v>731</v>
      </c>
      <c r="S31" s="959"/>
      <c r="T31" s="967" t="s">
        <v>2471</v>
      </c>
      <c r="U31" s="848" t="s">
        <v>2471</v>
      </c>
      <c r="V31" s="848" t="s">
        <v>2471</v>
      </c>
      <c r="W31" s="848" t="s">
        <v>2471</v>
      </c>
      <c r="X31" s="845"/>
      <c r="Y31" s="1002"/>
      <c r="Z31" s="848"/>
      <c r="AA31" s="851"/>
      <c r="AB31" s="851"/>
      <c r="AC31" s="851"/>
      <c r="AD31" s="848"/>
    </row>
    <row customHeight="1" ht="36">
      <c r="A32" s="847"/>
      <c r="B32" s="901">
        <v>15</v>
      </c>
      <c r="C32" s="845" t="s">
        <v>2472</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2473</v>
      </c>
      <c r="P32" s="959" t="s">
        <v>733</v>
      </c>
      <c r="Q32" s="959" t="s">
        <v>2473</v>
      </c>
      <c r="R32" s="959" t="s">
        <v>733</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2474</v>
      </c>
      <c r="V32" s="848" t="s">
        <v>2474</v>
      </c>
      <c r="W32" s="848" t="s">
        <v>2474</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739</v>
      </c>
      <c r="P33" s="959" t="s">
        <v>735</v>
      </c>
      <c r="Q33" s="959" t="s">
        <v>739</v>
      </c>
      <c r="R33" s="959" t="s">
        <v>735</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2475</v>
      </c>
      <c r="V33" s="848" t="s">
        <v>2475</v>
      </c>
      <c r="W33" s="848" t="s">
        <v>2476</v>
      </c>
      <c r="X33" s="845"/>
      <c r="Y33" s="1002"/>
      <c r="Z33" s="848"/>
      <c r="AA33" s="851" t="s">
        <v>2477</v>
      </c>
      <c r="AB33" s="851" t="s">
        <v>2477</v>
      </c>
      <c r="AC33" s="851" t="s">
        <v>2477</v>
      </c>
      <c r="AD33" s="848"/>
    </row>
    <row customHeight="1" ht="27">
      <c r="A34" s="847"/>
      <c r="B34" s="901">
        <v>17</v>
      </c>
      <c r="C34" s="845" t="s">
        <v>2478</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2479</v>
      </c>
      <c r="P34" s="959" t="s">
        <v>2461</v>
      </c>
      <c r="Q34" s="959" t="s">
        <v>2479</v>
      </c>
      <c r="R34" s="959" t="s">
        <v>2461</v>
      </c>
      <c r="S34" s="959"/>
      <c r="T34" s="968" t="s">
        <v>2480</v>
      </c>
      <c r="U34" s="848" t="s">
        <v>2480</v>
      </c>
      <c r="V34" s="848" t="s">
        <v>2480</v>
      </c>
      <c r="W34" s="848" t="s">
        <v>2481</v>
      </c>
      <c r="X34" s="845"/>
      <c r="Y34" s="1002"/>
      <c r="Z34" s="848"/>
      <c r="AA34" s="851"/>
      <c r="AB34" s="848"/>
      <c r="AC34" s="848"/>
      <c r="AD34" s="848"/>
    </row>
    <row customHeight="1" ht="45">
      <c r="A35" s="847"/>
      <c r="B35" s="901">
        <v>18</v>
      </c>
      <c r="C35" s="845" t="s">
        <v>2482</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2483</v>
      </c>
      <c r="P35" s="959" t="s">
        <v>2463</v>
      </c>
      <c r="Q35" s="959" t="s">
        <v>2483</v>
      </c>
      <c r="R35" s="959" t="s">
        <v>2463</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2484</v>
      </c>
      <c r="V35" s="848" t="s">
        <v>2484</v>
      </c>
      <c r="W35" s="848" t="s">
        <v>2484</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741</v>
      </c>
      <c r="P36" s="959" t="s">
        <v>737</v>
      </c>
      <c r="Q36" s="959" t="s">
        <v>741</v>
      </c>
      <c r="R36" s="959" t="s">
        <v>737</v>
      </c>
      <c r="S36" s="959"/>
      <c r="T36" s="966" t="s">
        <v>2485</v>
      </c>
      <c r="U36" s="848" t="s">
        <v>2485</v>
      </c>
      <c r="V36" s="848" t="s">
        <v>2485</v>
      </c>
      <c r="W36" s="848" t="s">
        <v>2485</v>
      </c>
      <c r="X36" s="845"/>
      <c r="Y36" s="1002"/>
      <c r="Z36" s="848"/>
      <c r="AA36" s="851"/>
      <c r="AB36" s="848"/>
      <c r="AC36" s="848"/>
      <c r="AD36" s="848"/>
    </row>
    <row customHeight="1" ht="18">
      <c r="A37" s="847"/>
      <c r="B37" s="901">
        <v>20</v>
      </c>
      <c r="C37" s="845" t="s">
        <v>2486</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2487</v>
      </c>
      <c r="P37" s="959" t="s">
        <v>2470</v>
      </c>
      <c r="Q37" s="959" t="s">
        <v>2487</v>
      </c>
      <c r="R37" s="959" t="s">
        <v>2470</v>
      </c>
      <c r="S37" s="959"/>
      <c r="T37" s="966" t="s">
        <v>2488</v>
      </c>
      <c r="U37" s="848" t="s">
        <v>2488</v>
      </c>
      <c r="V37" s="848" t="s">
        <v>2488</v>
      </c>
      <c r="W37" s="848" t="s">
        <v>2488</v>
      </c>
      <c r="X37" s="845"/>
      <c r="Y37" s="1002"/>
      <c r="Z37" s="848"/>
      <c r="AA37" s="851"/>
      <c r="AB37" s="848"/>
      <c r="AC37" s="848"/>
      <c r="AD37" s="848"/>
    </row>
    <row customHeight="1" ht="18">
      <c r="A38" s="847"/>
      <c r="B38" s="901">
        <v>21</v>
      </c>
      <c r="C38" s="845" t="s">
        <v>2489</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2490</v>
      </c>
      <c r="P38" s="959" t="s">
        <v>2473</v>
      </c>
      <c r="Q38" s="959" t="s">
        <v>2490</v>
      </c>
      <c r="R38" s="959" t="s">
        <v>2473</v>
      </c>
      <c r="S38" s="959"/>
      <c r="T38" s="966" t="s">
        <v>2491</v>
      </c>
      <c r="U38" s="848" t="s">
        <v>2491</v>
      </c>
      <c r="V38" s="848" t="s">
        <v>2491</v>
      </c>
      <c r="W38" s="848" t="s">
        <v>2491</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745</v>
      </c>
      <c r="P39" s="959" t="s">
        <v>739</v>
      </c>
      <c r="Q39" s="959" t="s">
        <v>745</v>
      </c>
      <c r="R39" s="959" t="s">
        <v>739</v>
      </c>
      <c r="S39" s="959"/>
      <c r="T39" s="966" t="s">
        <v>2492</v>
      </c>
      <c r="U39" s="848" t="s">
        <v>2493</v>
      </c>
      <c r="V39" s="848" t="s">
        <v>2494</v>
      </c>
      <c r="W39" s="848" t="s">
        <v>2495</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2496</v>
      </c>
      <c r="P40" s="959" t="s">
        <v>741</v>
      </c>
      <c r="Q40" s="959" t="s">
        <v>2496</v>
      </c>
      <c r="R40" s="959" t="s">
        <v>741</v>
      </c>
      <c r="S40" s="959"/>
      <c r="T40" s="845" t="s">
        <v>2497</v>
      </c>
      <c r="U40" s="845" t="s">
        <v>2497</v>
      </c>
      <c r="V40" s="845" t="s">
        <v>2497</v>
      </c>
      <c r="W40" s="845" t="s">
        <v>2497</v>
      </c>
      <c r="X40" s="845"/>
      <c r="Y40" s="1002"/>
      <c r="Z40" s="848" t="s">
        <v>2498</v>
      </c>
      <c r="AA40" s="851" t="s">
        <v>2498</v>
      </c>
      <c r="AB40" s="851" t="s">
        <v>2498</v>
      </c>
      <c r="AC40" s="851" t="s">
        <v>2498</v>
      </c>
      <c r="AD40" s="848"/>
    </row>
    <row customHeight="1" ht="27">
      <c r="A41" s="847"/>
      <c r="B41" s="901">
        <v>24</v>
      </c>
      <c r="C41" s="845" t="s">
        <v>2499</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2500</v>
      </c>
      <c r="P41" s="959" t="s">
        <v>2487</v>
      </c>
      <c r="Q41" s="959" t="s">
        <v>2500</v>
      </c>
      <c r="R41" s="959" t="s">
        <v>2487</v>
      </c>
      <c r="S41" s="959"/>
      <c r="T41" s="845" t="s">
        <v>2501</v>
      </c>
      <c r="U41" s="845" t="s">
        <v>2501</v>
      </c>
      <c r="V41" s="845" t="s">
        <v>2501</v>
      </c>
      <c r="W41" s="845" t="s">
        <v>2501</v>
      </c>
      <c r="X41" s="845"/>
      <c r="Y41" s="1002"/>
      <c r="Z41" s="848" t="s">
        <v>2502</v>
      </c>
      <c r="AA41" s="848" t="s">
        <v>2502</v>
      </c>
      <c r="AB41" s="848" t="s">
        <v>2502</v>
      </c>
      <c r="AC41" s="848" t="s">
        <v>2502</v>
      </c>
      <c r="AD41" s="848"/>
    </row>
    <row customHeight="1" ht="27">
      <c r="A42" s="847"/>
      <c r="B42" s="901">
        <v>25</v>
      </c>
      <c r="C42" s="845" t="s">
        <v>2503</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2504</v>
      </c>
      <c r="P42" s="959" t="s">
        <v>2490</v>
      </c>
      <c r="Q42" s="959" t="s">
        <v>2504</v>
      </c>
      <c r="R42" s="959" t="s">
        <v>2490</v>
      </c>
      <c r="S42" s="959"/>
      <c r="T42" s="845" t="s">
        <v>2505</v>
      </c>
      <c r="U42" s="845" t="s">
        <v>2505</v>
      </c>
      <c r="V42" s="845" t="s">
        <v>2505</v>
      </c>
      <c r="W42" s="845" t="s">
        <v>2505</v>
      </c>
      <c r="X42" s="845"/>
      <c r="Y42" s="1002"/>
      <c r="Z42" s="848" t="s">
        <v>2506</v>
      </c>
      <c r="AA42" s="848" t="s">
        <v>2506</v>
      </c>
      <c r="AB42" s="848" t="s">
        <v>2506</v>
      </c>
      <c r="AC42" s="848" t="s">
        <v>2506</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2507</v>
      </c>
      <c r="P43" s="959" t="s">
        <v>745</v>
      </c>
      <c r="Q43" s="959" t="s">
        <v>2507</v>
      </c>
      <c r="R43" s="959" t="s">
        <v>745</v>
      </c>
      <c r="S43" s="959"/>
      <c r="T43" s="845" t="s">
        <v>2508</v>
      </c>
      <c r="U43" s="845" t="s">
        <v>2508</v>
      </c>
      <c r="V43" s="845" t="s">
        <v>2508</v>
      </c>
      <c r="W43" s="845" t="s">
        <v>2508</v>
      </c>
      <c r="X43" s="845"/>
      <c r="Y43" s="1002"/>
      <c r="Z43" s="848" t="s">
        <v>2509</v>
      </c>
      <c r="AA43" s="848" t="s">
        <v>2509</v>
      </c>
      <c r="AB43" s="848" t="s">
        <v>2509</v>
      </c>
      <c r="AC43" s="848" t="s">
        <v>2509</v>
      </c>
      <c r="AD43" s="848"/>
    </row>
    <row customHeight="1" ht="27">
      <c r="A44" s="847"/>
      <c r="B44" s="901">
        <v>27</v>
      </c>
      <c r="C44" s="845" t="s">
        <v>2510</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2511</v>
      </c>
      <c r="P44" s="959" t="s">
        <v>2512</v>
      </c>
      <c r="Q44" s="959" t="s">
        <v>2511</v>
      </c>
      <c r="R44" s="959" t="s">
        <v>2512</v>
      </c>
      <c r="S44" s="959"/>
      <c r="T44" s="845" t="s">
        <v>2501</v>
      </c>
      <c r="U44" s="845" t="s">
        <v>2501</v>
      </c>
      <c r="V44" s="845" t="s">
        <v>2501</v>
      </c>
      <c r="W44" s="845" t="s">
        <v>2501</v>
      </c>
      <c r="X44" s="845"/>
      <c r="Y44" s="1002"/>
      <c r="Z44" s="848" t="s">
        <v>2513</v>
      </c>
      <c r="AA44" s="848" t="s">
        <v>2513</v>
      </c>
      <c r="AB44" s="848" t="s">
        <v>2513</v>
      </c>
      <c r="AC44" s="848" t="s">
        <v>2513</v>
      </c>
      <c r="AD44" s="848"/>
    </row>
    <row customHeight="1" ht="27">
      <c r="A45" s="847"/>
      <c r="B45" s="901">
        <v>28</v>
      </c>
      <c r="C45" s="845" t="s">
        <v>2514</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2515</v>
      </c>
      <c r="P45" s="959" t="s">
        <v>2516</v>
      </c>
      <c r="Q45" s="959" t="s">
        <v>2515</v>
      </c>
      <c r="R45" s="959" t="s">
        <v>2516</v>
      </c>
      <c r="S45" s="959"/>
      <c r="T45" s="845" t="s">
        <v>2505</v>
      </c>
      <c r="U45" s="845" t="s">
        <v>2505</v>
      </c>
      <c r="V45" s="845" t="s">
        <v>2505</v>
      </c>
      <c r="W45" s="845" t="s">
        <v>2505</v>
      </c>
      <c r="X45" s="845"/>
      <c r="Y45" s="1002"/>
      <c r="Z45" s="848" t="s">
        <v>2517</v>
      </c>
      <c r="AA45" s="848" t="s">
        <v>2517</v>
      </c>
      <c r="AB45" s="848" t="s">
        <v>2517</v>
      </c>
      <c r="AC45" s="848" t="s">
        <v>2517</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2518</v>
      </c>
      <c r="P46" s="959" t="s">
        <v>2496</v>
      </c>
      <c r="Q46" s="959" t="s">
        <v>2518</v>
      </c>
      <c r="R46" s="959" t="s">
        <v>2496</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2519</v>
      </c>
      <c r="V46" s="845" t="s">
        <v>2519</v>
      </c>
      <c r="W46" s="845" t="s">
        <v>2519</v>
      </c>
      <c r="X46" s="845"/>
      <c r="Y46" s="1002"/>
      <c r="Z46" s="848" t="s">
        <v>2520</v>
      </c>
      <c r="AA46" s="848" t="s">
        <v>2521</v>
      </c>
      <c r="AB46" s="848" t="s">
        <v>2521</v>
      </c>
      <c r="AC46" s="848" t="s">
        <v>2521</v>
      </c>
      <c r="AD46" s="848"/>
    </row>
    <row customHeight="1" ht="54">
      <c r="A47" s="847"/>
      <c r="B47" s="901">
        <v>30</v>
      </c>
      <c r="C47" s="845" t="s">
        <v>2522</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2523</v>
      </c>
      <c r="P47" s="959" t="s">
        <v>2500</v>
      </c>
      <c r="Q47" s="959" t="s">
        <v>2523</v>
      </c>
      <c r="R47" s="959" t="s">
        <v>2500</v>
      </c>
      <c r="S47" s="959"/>
      <c r="T47" s="845" t="s">
        <v>2524</v>
      </c>
      <c r="U47" s="845" t="s">
        <v>2524</v>
      </c>
      <c r="V47" s="845" t="s">
        <v>2524</v>
      </c>
      <c r="W47" s="845" t="s">
        <v>2524</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2507</v>
      </c>
      <c r="Q48" s="959" t="s">
        <v>2525</v>
      </c>
      <c r="R48" s="959" t="s">
        <v>2507</v>
      </c>
      <c r="S48" s="959"/>
      <c r="T48" s="845"/>
      <c r="U48" s="845" t="s">
        <v>2526</v>
      </c>
      <c r="V48" s="845" t="s">
        <v>2527</v>
      </c>
      <c r="W48" s="845" t="s">
        <v>2527</v>
      </c>
      <c r="X48" s="845"/>
      <c r="Y48" s="1002"/>
      <c r="Z48" s="848"/>
      <c r="AA48" s="851" t="s">
        <v>2521</v>
      </c>
      <c r="AB48" s="851" t="s">
        <v>2521</v>
      </c>
      <c r="AC48" s="851" t="s">
        <v>2521</v>
      </c>
      <c r="AD48" s="848"/>
    </row>
    <row customHeight="1" ht="54">
      <c r="A49" s="847"/>
      <c r="B49" s="901">
        <v>32</v>
      </c>
      <c r="C49" s="845" t="s">
        <v>2528</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2511</v>
      </c>
      <c r="Q49" s="959" t="s">
        <v>2529</v>
      </c>
      <c r="R49" s="959" t="s">
        <v>2511</v>
      </c>
      <c r="S49" s="959"/>
      <c r="T49" s="845"/>
      <c r="U49" s="845" t="s">
        <v>2524</v>
      </c>
      <c r="V49" s="845" t="s">
        <v>2524</v>
      </c>
      <c r="W49" s="845" t="s">
        <v>2524</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2525</v>
      </c>
      <c r="P50" s="959" t="s">
        <v>2518</v>
      </c>
      <c r="Q50" s="959" t="s">
        <v>2530</v>
      </c>
      <c r="R50" s="959" t="s">
        <v>2518</v>
      </c>
      <c r="S50" s="959"/>
      <c r="T50" s="845" t="s">
        <v>2531</v>
      </c>
      <c r="U50" s="845" t="s">
        <v>2532</v>
      </c>
      <c r="V50" s="845" t="s">
        <v>2533</v>
      </c>
      <c r="W50" s="845" t="s">
        <v>2534</v>
      </c>
      <c r="X50" s="845"/>
      <c r="Y50" s="1002"/>
      <c r="Z50" s="848" t="s">
        <v>2535</v>
      </c>
      <c r="AA50" s="851" t="s">
        <v>2536</v>
      </c>
      <c r="AB50" s="851" t="s">
        <v>2536</v>
      </c>
      <c r="AC50" s="851" t="s">
        <v>2536</v>
      </c>
      <c r="AD50" s="848"/>
    </row>
    <row customHeight="1" ht="27">
      <c r="A51" s="847"/>
      <c r="B51" s="901">
        <v>34</v>
      </c>
      <c r="C51" s="845" t="s">
        <v>2537</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2538</v>
      </c>
      <c r="U51" s="845"/>
      <c r="V51" s="845"/>
      <c r="W51" s="845"/>
      <c r="X51" s="845"/>
      <c r="Y51" s="1002"/>
      <c r="Z51" s="848"/>
      <c r="AA51" s="851"/>
      <c r="AB51" s="851"/>
      <c r="AC51" s="851"/>
      <c r="AD51" s="848"/>
    </row>
    <row customHeight="1" ht="36">
      <c r="A52" s="847"/>
      <c r="B52" s="901">
        <v>35</v>
      </c>
      <c r="C52" s="845" t="s">
        <v>2431</v>
      </c>
      <c r="D52" s="969" t="s">
        <v>2431</v>
      </c>
      <c r="E52" s="845" t="s">
        <v>2431</v>
      </c>
      <c r="F52" s="845" t="s">
        <v>2431</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2539</v>
      </c>
      <c r="U52" s="845" t="s">
        <v>2540</v>
      </c>
      <c r="V52" s="845" t="s">
        <v>2541</v>
      </c>
      <c r="W52" s="845" t="s">
        <v>2542</v>
      </c>
      <c r="X52" s="845"/>
      <c r="Y52" s="1002"/>
      <c r="Z52" s="848" t="s">
        <v>749</v>
      </c>
      <c r="AA52" s="851" t="s">
        <v>749</v>
      </c>
      <c r="AB52" s="851" t="s">
        <v>749</v>
      </c>
      <c r="AC52" s="851" t="s">
        <v>749</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753</v>
      </c>
      <c r="P53" s="959" t="s">
        <v>323</v>
      </c>
      <c r="Q53" s="959" t="s">
        <v>323</v>
      </c>
      <c r="R53" s="959" t="s">
        <v>323</v>
      </c>
      <c r="S53" s="959"/>
      <c r="T53" s="845" t="s">
        <v>2543</v>
      </c>
      <c r="U53" s="845" t="s">
        <v>2543</v>
      </c>
      <c r="V53" s="845" t="s">
        <v>2543</v>
      </c>
      <c r="W53" s="845" t="s">
        <v>2543</v>
      </c>
      <c r="X53" s="845"/>
      <c r="Y53" s="1002"/>
      <c r="Z53" s="848"/>
      <c r="AA53" s="851"/>
      <c r="AB53" s="848"/>
      <c r="AC53" s="848"/>
      <c r="AD53" s="848"/>
    </row>
    <row customHeight="1" ht="18">
      <c r="A54" s="847"/>
      <c r="B54" s="901">
        <v>37</v>
      </c>
      <c r="C54" s="845" t="s">
        <v>2437</v>
      </c>
      <c r="D54" s="969" t="s">
        <v>2437</v>
      </c>
      <c r="E54" s="845" t="s">
        <v>2437</v>
      </c>
      <c r="F54" s="845" t="s">
        <v>2437</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751</v>
      </c>
      <c r="U54" s="845" t="s">
        <v>751</v>
      </c>
      <c r="V54" s="845" t="s">
        <v>751</v>
      </c>
      <c r="W54" s="845" t="s">
        <v>751</v>
      </c>
      <c r="X54" s="845"/>
      <c r="Y54" s="1002"/>
      <c r="Z54" s="848" t="s">
        <v>752</v>
      </c>
      <c r="AA54" s="848" t="s">
        <v>752</v>
      </c>
      <c r="AB54" s="848" t="s">
        <v>752</v>
      </c>
      <c r="AC54" s="848" t="s">
        <v>752</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312</v>
      </c>
      <c r="P55" s="959" t="s">
        <v>753</v>
      </c>
      <c r="Q55" s="959" t="s">
        <v>753</v>
      </c>
      <c r="R55" s="959" t="s">
        <v>753</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2544</v>
      </c>
      <c r="V55" s="845" t="s">
        <v>2544</v>
      </c>
      <c r="W55" s="845" t="s">
        <v>2544</v>
      </c>
      <c r="X55" s="845"/>
      <c r="Y55" s="1002"/>
      <c r="Z55" s="848" t="s">
        <v>2545</v>
      </c>
      <c r="AA55" s="848" t="s">
        <v>2545</v>
      </c>
      <c r="AB55" s="848" t="s">
        <v>2545</v>
      </c>
      <c r="AC55" s="848" t="s">
        <v>2545</v>
      </c>
      <c r="AD55" s="848"/>
    </row>
    <row customHeight="1" ht="27">
      <c r="A56" s="847"/>
      <c r="B56" s="901">
        <v>39</v>
      </c>
      <c r="C56" s="845" t="s">
        <v>1424</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1542</v>
      </c>
      <c r="P56" s="959" t="s">
        <v>756</v>
      </c>
      <c r="Q56" s="959" t="s">
        <v>756</v>
      </c>
      <c r="R56" s="959" t="s">
        <v>756</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2546</v>
      </c>
      <c r="V56" s="845" t="s">
        <v>2546</v>
      </c>
      <c r="W56" s="845" t="s">
        <v>2546</v>
      </c>
      <c r="X56" s="845"/>
      <c r="Y56" s="1002"/>
      <c r="Z56" s="848" t="s">
        <v>758</v>
      </c>
      <c r="AA56" s="848" t="s">
        <v>758</v>
      </c>
      <c r="AB56" s="848" t="s">
        <v>758</v>
      </c>
      <c r="AC56" s="848" t="s">
        <v>758</v>
      </c>
      <c r="AD56" s="848"/>
    </row>
    <row customHeight="1" ht="27">
      <c r="A57" s="847"/>
      <c r="B57" s="901">
        <v>40</v>
      </c>
      <c r="C57" s="845" t="s">
        <v>1426</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2547</v>
      </c>
      <c r="P57" s="959" t="s">
        <v>759</v>
      </c>
      <c r="Q57" s="959" t="s">
        <v>759</v>
      </c>
      <c r="R57" s="959" t="s">
        <v>759</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2548</v>
      </c>
      <c r="V57" s="845" t="s">
        <v>2548</v>
      </c>
      <c r="W57" s="845" t="s">
        <v>2548</v>
      </c>
      <c r="X57" s="845"/>
      <c r="Y57" s="1002"/>
      <c r="Z57" s="848" t="s">
        <v>761</v>
      </c>
      <c r="AA57" s="848" t="s">
        <v>761</v>
      </c>
      <c r="AB57" s="848" t="s">
        <v>761</v>
      </c>
      <c r="AC57" s="848" t="s">
        <v>761</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881</v>
      </c>
      <c r="P58" s="959" t="s">
        <v>795</v>
      </c>
      <c r="Q58" s="959" t="s">
        <v>795</v>
      </c>
      <c r="R58" s="959" t="s">
        <v>795</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2549</v>
      </c>
      <c r="V58" s="845" t="s">
        <v>2549</v>
      </c>
      <c r="W58" s="845" t="s">
        <v>2549</v>
      </c>
      <c r="X58" s="845"/>
      <c r="Y58" s="1002"/>
      <c r="Z58" s="848"/>
      <c r="AA58" s="851"/>
      <c r="AB58" s="848"/>
      <c r="AC58" s="848"/>
      <c r="AD58" s="848"/>
    </row>
    <row customHeight="1" ht="36">
      <c r="A59" s="847"/>
      <c r="B59" s="901">
        <v>42</v>
      </c>
      <c r="C59" s="845">
        <v>3</v>
      </c>
      <c r="D59" s="969" t="s">
        <v>2537</v>
      </c>
      <c r="E59" s="845" t="s">
        <v>2537</v>
      </c>
      <c r="F59" s="845" t="s">
        <v>2537</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2550</v>
      </c>
      <c r="V59" s="845" t="s">
        <v>2551</v>
      </c>
      <c r="W59" s="845" t="s">
        <v>2552</v>
      </c>
      <c r="X59" s="845"/>
      <c r="Y59" s="1002"/>
      <c r="Z59" s="848"/>
      <c r="AA59" s="851"/>
      <c r="AB59" s="848"/>
      <c r="AC59" s="848"/>
      <c r="AD59" s="848"/>
    </row>
    <row customHeight="1" ht="81">
      <c r="A60" s="847"/>
      <c r="B60" s="901">
        <v>43</v>
      </c>
      <c r="C60" s="845" t="s">
        <v>2553</v>
      </c>
      <c r="D60" s="969" t="s">
        <v>2553</v>
      </c>
      <c r="E60" s="845" t="s">
        <v>2553</v>
      </c>
      <c r="F60" s="845" t="s">
        <v>2553</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628</v>
      </c>
      <c r="U60" s="845" t="s">
        <v>628</v>
      </c>
      <c r="V60" s="845" t="s">
        <v>628</v>
      </c>
      <c r="W60" s="845" t="s">
        <v>628</v>
      </c>
      <c r="X60" s="845"/>
      <c r="Y60" s="1002"/>
      <c r="Z60" s="848" t="s">
        <v>2554</v>
      </c>
      <c r="AA60" s="851" t="s">
        <v>2555</v>
      </c>
      <c r="AB60" s="848" t="s">
        <v>2556</v>
      </c>
      <c r="AC60" s="848" t="s">
        <v>2555</v>
      </c>
      <c r="AD60" s="848"/>
    </row>
    <row customHeight="1" ht="9">
      <c r="A61" s="847"/>
      <c r="B61" s="901">
        <v>44</v>
      </c>
      <c r="C61" s="845"/>
      <c r="D61" s="969" t="s">
        <v>2557</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2558</v>
      </c>
      <c r="V61" s="845"/>
      <c r="W61" s="845"/>
      <c r="X61" s="845"/>
      <c r="Y61" s="1002"/>
      <c r="Z61" s="848"/>
      <c r="AA61" s="851"/>
      <c r="AB61" s="848"/>
      <c r="AC61" s="848"/>
      <c r="AD61" s="848"/>
    </row>
    <row customHeight="1" ht="9">
      <c r="A62" s="847"/>
      <c r="B62" s="901">
        <v>45</v>
      </c>
      <c r="C62" s="845"/>
      <c r="D62" s="969" t="s">
        <v>2559</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2560</v>
      </c>
      <c r="V62" s="845"/>
      <c r="W62" s="845"/>
      <c r="X62" s="845"/>
      <c r="Y62" s="1002"/>
      <c r="Z62" s="848"/>
      <c r="AA62" s="851"/>
      <c r="AB62" s="848"/>
      <c r="AC62" s="848"/>
      <c r="AD62" s="848"/>
    </row>
    <row customHeight="1" ht="18">
      <c r="A63" s="847"/>
      <c r="B63" s="901">
        <v>46</v>
      </c>
      <c r="C63" s="845"/>
      <c r="D63" s="969" t="s">
        <v>2561</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149</v>
      </c>
      <c r="Q63" s="959"/>
      <c r="R63" s="959"/>
      <c r="S63" s="959"/>
      <c r="T63" s="845"/>
      <c r="U63" s="845" t="s">
        <v>2562</v>
      </c>
      <c r="V63" s="845"/>
      <c r="W63" s="845"/>
      <c r="X63" s="845"/>
      <c r="Y63" s="1002"/>
      <c r="Z63" s="848"/>
      <c r="AA63" s="851"/>
      <c r="AB63" s="848"/>
      <c r="AC63" s="848"/>
      <c r="AD63" s="848"/>
    </row>
    <row customHeight="1" ht="18">
      <c r="A64" s="847"/>
      <c r="B64" s="901">
        <v>47</v>
      </c>
      <c r="C64" s="845"/>
      <c r="D64" s="969" t="s">
        <v>2563</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150</v>
      </c>
      <c r="Q64" s="959"/>
      <c r="R64" s="959"/>
      <c r="S64" s="959"/>
      <c r="T64" s="845"/>
      <c r="U64" s="845" t="s">
        <v>2564</v>
      </c>
      <c r="V64" s="845"/>
      <c r="W64" s="845"/>
      <c r="X64" s="845"/>
      <c r="Y64" s="1002"/>
      <c r="Z64" s="848"/>
      <c r="AA64" s="851" t="s">
        <v>2565</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2478</v>
      </c>
      <c r="Q65" s="959"/>
      <c r="R65" s="959"/>
      <c r="S65" s="959"/>
      <c r="T65" s="845"/>
      <c r="U65" s="845" t="s">
        <v>2566</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2482</v>
      </c>
      <c r="Q66" s="959"/>
      <c r="R66" s="959"/>
      <c r="S66" s="959"/>
      <c r="T66" s="845"/>
      <c r="U66" s="845" t="s">
        <v>2567</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2568</v>
      </c>
      <c r="Q67" s="959"/>
      <c r="R67" s="959"/>
      <c r="S67" s="959"/>
      <c r="T67" s="845"/>
      <c r="U67" s="845" t="s">
        <v>2569</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2570</v>
      </c>
      <c r="Q68" s="959"/>
      <c r="R68" s="959"/>
      <c r="S68" s="959"/>
      <c r="T68" s="845"/>
      <c r="U68" s="845" t="s">
        <v>2571</v>
      </c>
      <c r="V68" s="845"/>
      <c r="W68" s="845"/>
      <c r="X68" s="845"/>
      <c r="Y68" s="1002"/>
      <c r="Z68" s="848"/>
      <c r="AA68" s="851"/>
      <c r="AB68" s="848"/>
      <c r="AC68" s="848"/>
      <c r="AD68" s="848"/>
    </row>
    <row customHeight="1" ht="9">
      <c r="A69" s="847"/>
      <c r="B69" s="901">
        <v>52</v>
      </c>
      <c r="C69" s="845"/>
      <c r="D69" s="969" t="s">
        <v>2572</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151</v>
      </c>
      <c r="Q69" s="959"/>
      <c r="R69" s="959"/>
      <c r="S69" s="959"/>
      <c r="T69" s="845"/>
      <c r="U69" s="845" t="s">
        <v>2573</v>
      </c>
      <c r="V69" s="845"/>
      <c r="W69" s="845"/>
      <c r="X69" s="845"/>
      <c r="Y69" s="1002"/>
      <c r="Z69" s="848"/>
      <c r="AA69" s="851"/>
      <c r="AB69" s="848"/>
      <c r="AC69" s="848"/>
      <c r="AD69" s="848"/>
    </row>
    <row customHeight="1" ht="27">
      <c r="A70" s="847"/>
      <c r="B70" s="901">
        <v>53</v>
      </c>
      <c r="C70" s="845"/>
      <c r="D70" s="969"/>
      <c r="E70" s="845" t="s">
        <v>2557</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2574</v>
      </c>
      <c r="W70" s="845"/>
      <c r="X70" s="845"/>
      <c r="Y70" s="1002"/>
      <c r="Z70" s="848"/>
      <c r="AA70" s="851"/>
      <c r="AB70" s="848"/>
      <c r="AC70" s="848"/>
      <c r="AD70" s="848"/>
    </row>
    <row customHeight="1" ht="36">
      <c r="A71" s="847"/>
      <c r="B71" s="901">
        <v>54</v>
      </c>
      <c r="C71" s="845"/>
      <c r="D71" s="969"/>
      <c r="E71" s="845" t="s">
        <v>2559</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2575</v>
      </c>
      <c r="W71" s="845"/>
      <c r="X71" s="845"/>
      <c r="Y71" s="1002"/>
      <c r="Z71" s="848"/>
      <c r="AA71" s="851"/>
      <c r="AB71" s="848"/>
      <c r="AC71" s="848"/>
      <c r="AD71" s="848"/>
    </row>
    <row customHeight="1" ht="27">
      <c r="A72" s="847"/>
      <c r="B72" s="901">
        <v>55</v>
      </c>
      <c r="C72" s="845"/>
      <c r="D72" s="969"/>
      <c r="E72" s="845" t="s">
        <v>2561</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149</v>
      </c>
      <c r="R72" s="959"/>
      <c r="S72" s="959"/>
      <c r="T72" s="845"/>
      <c r="U72" s="845"/>
      <c r="V72" s="845" t="s">
        <v>2576</v>
      </c>
      <c r="W72" s="845"/>
      <c r="X72" s="845"/>
      <c r="Y72" s="1002"/>
      <c r="Z72" s="848"/>
      <c r="AA72" s="851"/>
      <c r="AB72" s="848"/>
      <c r="AC72" s="848"/>
      <c r="AD72" s="848"/>
    </row>
    <row customHeight="1" ht="36">
      <c r="A73" s="847"/>
      <c r="B73" s="901">
        <v>56</v>
      </c>
      <c r="C73" s="845"/>
      <c r="D73" s="969"/>
      <c r="E73" s="845" t="s">
        <v>2563</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150</v>
      </c>
      <c r="R73" s="959"/>
      <c r="S73" s="959"/>
      <c r="T73" s="845"/>
      <c r="U73" s="845"/>
      <c r="V73" s="845" t="s">
        <v>2577</v>
      </c>
      <c r="W73" s="845"/>
      <c r="X73" s="845"/>
      <c r="Y73" s="1002"/>
      <c r="Z73" s="848"/>
      <c r="AA73" s="851"/>
      <c r="AB73" s="848"/>
      <c r="AC73" s="848"/>
      <c r="AD73" s="848"/>
    </row>
    <row customHeight="1" ht="18">
      <c r="A74" s="847"/>
      <c r="B74" s="901">
        <v>57</v>
      </c>
      <c r="C74" s="845"/>
      <c r="D74" s="969"/>
      <c r="E74" s="845" t="s">
        <v>2572</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151</v>
      </c>
      <c r="R74" s="959"/>
      <c r="S74" s="959"/>
      <c r="T74" s="845"/>
      <c r="U74" s="845"/>
      <c r="V74" s="845" t="s">
        <v>2578</v>
      </c>
      <c r="W74" s="845"/>
      <c r="X74" s="845"/>
      <c r="Y74" s="1002"/>
      <c r="Z74" s="848"/>
      <c r="AA74" s="851"/>
      <c r="AB74" s="848"/>
      <c r="AC74" s="848"/>
      <c r="AD74" s="848"/>
    </row>
    <row customHeight="1" ht="18">
      <c r="A75" s="847"/>
      <c r="B75" s="901">
        <v>58</v>
      </c>
      <c r="C75" s="845"/>
      <c r="D75" s="969"/>
      <c r="E75" s="845"/>
      <c r="F75" s="845" t="s">
        <v>2557</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2579</v>
      </c>
      <c r="X75" s="845"/>
      <c r="Y75" s="1002"/>
      <c r="Z75" s="848"/>
      <c r="AA75" s="851"/>
      <c r="AB75" s="848"/>
      <c r="AC75" s="848"/>
      <c r="AD75" s="848"/>
    </row>
    <row customHeight="1" ht="36">
      <c r="A76" s="847"/>
      <c r="B76" s="901">
        <v>59</v>
      </c>
      <c r="C76" s="845"/>
      <c r="D76" s="969"/>
      <c r="E76" s="845"/>
      <c r="F76" s="845" t="s">
        <v>2559</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2580</v>
      </c>
      <c r="X76" s="845"/>
      <c r="Y76" s="1002"/>
      <c r="Z76" s="848"/>
      <c r="AA76" s="851"/>
      <c r="AB76" s="848"/>
      <c r="AC76" s="848"/>
      <c r="AD76" s="848"/>
    </row>
    <row customHeight="1" ht="18">
      <c r="A77" s="847"/>
      <c r="B77" s="901">
        <v>60</v>
      </c>
      <c r="C77" s="845"/>
      <c r="D77" s="969"/>
      <c r="E77" s="845"/>
      <c r="F77" s="845" t="s">
        <v>2561</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149</v>
      </c>
      <c r="S77" s="959"/>
      <c r="T77" s="845"/>
      <c r="U77" s="845"/>
      <c r="V77" s="845"/>
      <c r="W77" s="845" t="s">
        <v>2581</v>
      </c>
      <c r="X77" s="845"/>
      <c r="Y77" s="1002"/>
      <c r="Z77" s="848"/>
      <c r="AA77" s="851"/>
      <c r="AB77" s="848"/>
      <c r="AC77" s="848"/>
      <c r="AD77" s="848"/>
    </row>
    <row customHeight="1" ht="72">
      <c r="A78" s="847"/>
      <c r="B78" s="901">
        <v>61</v>
      </c>
      <c r="C78" s="845" t="s">
        <v>2557</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633</v>
      </c>
      <c r="U78" s="845"/>
      <c r="V78" s="845"/>
      <c r="W78" s="845"/>
      <c r="X78" s="845"/>
      <c r="Y78" s="1002"/>
      <c r="Z78" s="848" t="s">
        <v>2582</v>
      </c>
      <c r="AA78" s="851"/>
      <c r="AB78" s="848"/>
      <c r="AC78" s="848"/>
      <c r="AD78" s="848"/>
    </row>
    <row customHeight="1" ht="36">
      <c r="A79" s="847"/>
      <c r="B79" s="901">
        <v>62</v>
      </c>
      <c r="C79" s="845" t="s">
        <v>2559</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2583</v>
      </c>
      <c r="U79" s="845"/>
      <c r="V79" s="845"/>
      <c r="W79" s="845"/>
      <c r="X79" s="845"/>
      <c r="Y79" s="1002"/>
      <c r="Z79" s="848" t="s">
        <v>2584</v>
      </c>
      <c r="AA79" s="851"/>
      <c r="AB79" s="848"/>
      <c r="AC79" s="848"/>
      <c r="AD79" s="848"/>
    </row>
    <row customHeight="1" ht="45">
      <c r="A80" s="847"/>
      <c r="B80" s="901">
        <v>63</v>
      </c>
      <c r="C80" s="845" t="s">
        <v>2561</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149</v>
      </c>
      <c r="P80" s="959"/>
      <c r="Q80" s="959"/>
      <c r="R80" s="959"/>
      <c r="S80" s="959"/>
      <c r="T80" s="845" t="s">
        <v>2585</v>
      </c>
      <c r="U80" s="845"/>
      <c r="V80" s="845"/>
      <c r="W80" s="845"/>
      <c r="X80" s="845"/>
      <c r="Y80" s="1002"/>
      <c r="Z80" s="848" t="s">
        <v>2586</v>
      </c>
      <c r="AA80" s="851"/>
      <c r="AB80" s="848"/>
      <c r="AC80" s="848"/>
      <c r="AD80" s="848"/>
    </row>
    <row customHeight="1" ht="36">
      <c r="A81" s="847"/>
      <c r="B81" s="901">
        <v>64</v>
      </c>
      <c r="C81" s="845" t="s">
        <v>2563</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2469</v>
      </c>
      <c r="P81" s="959"/>
      <c r="Q81" s="959"/>
      <c r="R81" s="959"/>
      <c r="S81" s="959"/>
      <c r="T81" s="845" t="s">
        <v>2587</v>
      </c>
      <c r="U81" s="845"/>
      <c r="V81" s="845"/>
      <c r="W81" s="845"/>
      <c r="X81" s="845"/>
      <c r="Y81" s="1002"/>
      <c r="Z81" s="848" t="s">
        <v>2588</v>
      </c>
      <c r="AA81" s="851"/>
      <c r="AB81" s="848"/>
      <c r="AC81" s="848"/>
      <c r="AD81" s="848"/>
    </row>
    <row customHeight="1" ht="90">
      <c r="A82" s="847"/>
      <c r="B82" s="901">
        <v>65</v>
      </c>
      <c r="C82" s="845" t="s">
        <v>2572</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150</v>
      </c>
      <c r="P82" s="959"/>
      <c r="Q82" s="959"/>
      <c r="R82" s="959"/>
      <c r="S82" s="959"/>
      <c r="T82" s="845" t="s">
        <v>2589</v>
      </c>
      <c r="U82" s="845"/>
      <c r="V82" s="845"/>
      <c r="W82" s="845"/>
      <c r="X82" s="845"/>
      <c r="Y82" s="1002"/>
      <c r="Z82" s="848" t="s">
        <v>2590</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2478</v>
      </c>
      <c r="P83" s="959"/>
      <c r="Q83" s="959"/>
      <c r="R83" s="959"/>
      <c r="S83" s="959"/>
      <c r="T83" s="845" t="s">
        <v>2591</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2592</v>
      </c>
      <c r="P84" s="959"/>
      <c r="Q84" s="959"/>
      <c r="R84" s="959"/>
      <c r="S84" s="959"/>
      <c r="T84" s="845" t="s">
        <v>2593</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2482</v>
      </c>
      <c r="P85" s="959"/>
      <c r="Q85" s="959"/>
      <c r="R85" s="959"/>
      <c r="S85" s="959"/>
      <c r="T85" s="845" t="s">
        <v>2594</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2595</v>
      </c>
      <c r="P86" s="959"/>
      <c r="Q86" s="959"/>
      <c r="R86" s="959"/>
      <c r="S86" s="959"/>
      <c r="T86" s="845" t="s">
        <v>2596</v>
      </c>
      <c r="U86" s="845"/>
      <c r="V86" s="845"/>
      <c r="W86" s="845"/>
      <c r="X86" s="845"/>
      <c r="Y86" s="1002"/>
      <c r="Z86" s="848"/>
      <c r="AA86" s="851"/>
      <c r="AB86" s="848"/>
      <c r="AC86" s="848"/>
      <c r="AD86" s="848"/>
    </row>
    <row customHeight="1" ht="36">
      <c r="A87" s="847"/>
      <c r="B87" s="901">
        <v>70</v>
      </c>
      <c r="C87" s="845" t="s">
        <v>2597</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151</v>
      </c>
      <c r="P87" s="959"/>
      <c r="Q87" s="959"/>
      <c r="R87" s="959"/>
      <c r="S87" s="959"/>
      <c r="T87" s="845" t="s">
        <v>2598</v>
      </c>
      <c r="U87" s="845"/>
      <c r="V87" s="845"/>
      <c r="W87" s="845"/>
      <c r="X87" s="845"/>
      <c r="Y87" s="1002"/>
      <c r="Z87" s="848"/>
      <c r="AA87" s="851"/>
      <c r="AB87" s="848"/>
      <c r="AC87" s="848"/>
      <c r="AD87" s="848"/>
    </row>
    <row customHeight="1" ht="18">
      <c r="A88" s="847"/>
      <c r="B88" s="901">
        <v>71</v>
      </c>
      <c r="C88" s="845" t="s">
        <v>2599</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152</v>
      </c>
      <c r="P88" s="959"/>
      <c r="Q88" s="959"/>
      <c r="R88" s="959"/>
      <c r="S88" s="959"/>
      <c r="T88" s="845" t="s">
        <v>665</v>
      </c>
      <c r="U88" s="845"/>
      <c r="V88" s="845"/>
      <c r="W88" s="845"/>
      <c r="X88" s="845"/>
      <c r="Y88" s="1002"/>
      <c r="Z88" s="848"/>
      <c r="AA88" s="851"/>
      <c r="AB88" s="848"/>
      <c r="AC88" s="848"/>
      <c r="AD88" s="848"/>
    </row>
    <row customHeight="1" ht="18">
      <c r="A89" s="847"/>
      <c r="B89" s="901">
        <v>72</v>
      </c>
      <c r="C89" s="845" t="s">
        <v>2600</v>
      </c>
      <c r="D89" s="969" t="s">
        <v>2597</v>
      </c>
      <c r="E89" s="845" t="s">
        <v>2597</v>
      </c>
      <c r="F89" s="845" t="s">
        <v>2563</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153</v>
      </c>
      <c r="P89" s="959" t="s">
        <v>152</v>
      </c>
      <c r="Q89" s="959" t="s">
        <v>152</v>
      </c>
      <c r="R89" s="959" t="s">
        <v>150</v>
      </c>
      <c r="S89" s="959"/>
      <c r="T89" s="845" t="s">
        <v>673</v>
      </c>
      <c r="U89" s="845" t="s">
        <v>673</v>
      </c>
      <c r="V89" s="845" t="s">
        <v>673</v>
      </c>
      <c r="W89" s="845" t="s">
        <v>673</v>
      </c>
      <c r="X89" s="845"/>
      <c r="Y89" s="1002"/>
      <c r="Z89" s="848"/>
      <c r="AA89" s="851"/>
      <c r="AB89" s="848"/>
      <c r="AC89" s="848"/>
      <c r="AD89" s="848"/>
    </row>
    <row customHeight="1" ht="27">
      <c r="A90" s="847"/>
      <c r="B90" s="901">
        <v>73</v>
      </c>
      <c r="C90" s="845" t="s">
        <v>2601</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154</v>
      </c>
      <c r="P90" s="959"/>
      <c r="Q90" s="959"/>
      <c r="R90" s="959"/>
      <c r="S90" s="959"/>
      <c r="T90" s="845" t="s">
        <v>675</v>
      </c>
      <c r="U90" s="845"/>
      <c r="V90" s="845"/>
      <c r="W90" s="845"/>
      <c r="X90" s="845"/>
      <c r="Y90" s="1002"/>
      <c r="Z90" s="848"/>
      <c r="AA90" s="851"/>
      <c r="AB90" s="848"/>
      <c r="AC90" s="848"/>
      <c r="AD90" s="848"/>
    </row>
    <row customHeight="1" ht="18">
      <c r="A91" s="847"/>
      <c r="B91" s="901">
        <v>74</v>
      </c>
      <c r="C91" s="845"/>
      <c r="D91" s="969" t="s">
        <v>2599</v>
      </c>
      <c r="E91" s="845" t="s">
        <v>2599</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153</v>
      </c>
      <c r="Q91" s="959" t="s">
        <v>153</v>
      </c>
      <c r="R91" s="959"/>
      <c r="S91" s="959"/>
      <c r="T91" s="845"/>
      <c r="U91" s="845" t="s">
        <v>2602</v>
      </c>
      <c r="V91" s="845" t="s">
        <v>2602</v>
      </c>
      <c r="W91" s="845"/>
      <c r="X91" s="845"/>
      <c r="Y91" s="1002"/>
      <c r="Z91" s="848"/>
      <c r="AA91" s="851"/>
      <c r="AB91" s="848"/>
      <c r="AC91" s="848"/>
      <c r="AD91" s="848"/>
    </row>
    <row customHeight="1" ht="27">
      <c r="A92" s="847"/>
      <c r="B92" s="901">
        <v>75</v>
      </c>
      <c r="C92" s="845"/>
      <c r="D92" s="969" t="s">
        <v>2600</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154</v>
      </c>
      <c r="Q92" s="959"/>
      <c r="R92" s="959"/>
      <c r="S92" s="959"/>
      <c r="T92" s="845"/>
      <c r="U92" s="845" t="s">
        <v>2603</v>
      </c>
      <c r="V92" s="845"/>
      <c r="W92" s="845"/>
      <c r="X92" s="845"/>
      <c r="Y92" s="1002"/>
      <c r="Z92" s="848"/>
      <c r="AA92" s="851" t="s">
        <v>2604</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2510</v>
      </c>
      <c r="Q93" s="959"/>
      <c r="R93" s="959"/>
      <c r="S93" s="959"/>
      <c r="T93" s="845"/>
      <c r="U93" s="845" t="s">
        <v>2605</v>
      </c>
      <c r="V93" s="845"/>
      <c r="W93" s="845"/>
      <c r="X93" s="845"/>
      <c r="Y93" s="1002"/>
      <c r="Z93" s="848"/>
      <c r="AA93" s="851" t="s">
        <v>2606</v>
      </c>
      <c r="AB93" s="848"/>
      <c r="AC93" s="848"/>
      <c r="AD93" s="848"/>
    </row>
    <row customHeight="1" ht="45">
      <c r="A94" s="847"/>
      <c r="B94" s="901">
        <v>77</v>
      </c>
      <c r="C94" s="845"/>
      <c r="D94" s="969" t="s">
        <v>2601</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1864</v>
      </c>
      <c r="Q94" s="959"/>
      <c r="R94" s="959"/>
      <c r="S94" s="959"/>
      <c r="T94" s="845"/>
      <c r="U94" s="845" t="s">
        <v>2607</v>
      </c>
      <c r="V94" s="845"/>
      <c r="W94" s="845"/>
      <c r="X94" s="845"/>
      <c r="Y94" s="1002"/>
      <c r="Z94" s="848"/>
      <c r="AA94" s="851" t="s">
        <v>2608</v>
      </c>
      <c r="AB94" s="848"/>
      <c r="AC94" s="848"/>
      <c r="AD94" s="848"/>
    </row>
    <row customHeight="1" ht="99">
      <c r="A95" s="847"/>
      <c r="B95" s="901">
        <v>78</v>
      </c>
      <c r="C95" s="845" t="s">
        <v>2609</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1864</v>
      </c>
      <c r="P95" s="959"/>
      <c r="Q95" s="959"/>
      <c r="R95" s="959"/>
      <c r="S95" s="959"/>
      <c r="T95" s="845" t="s">
        <v>2610</v>
      </c>
      <c r="U95" s="845"/>
      <c r="V95" s="845"/>
      <c r="W95" s="845"/>
      <c r="X95" s="845"/>
      <c r="Y95" s="1002"/>
      <c r="Z95" s="848"/>
      <c r="AA95" s="851"/>
      <c r="AB95" s="848"/>
      <c r="AC95" s="848"/>
      <c r="AD95" s="848"/>
    </row>
    <row customHeight="1" ht="99">
      <c r="A96" s="847"/>
      <c r="B96" s="901">
        <v>79</v>
      </c>
      <c r="C96" s="845" t="s">
        <v>1551</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1870</v>
      </c>
      <c r="P96" s="959"/>
      <c r="Q96" s="959"/>
      <c r="R96" s="959"/>
      <c r="S96" s="959"/>
      <c r="T96" s="845" t="s">
        <v>2611</v>
      </c>
      <c r="U96" s="845"/>
      <c r="V96" s="845"/>
      <c r="W96" s="845"/>
      <c r="X96" s="845"/>
      <c r="Y96" s="1002"/>
      <c r="Z96" s="848" t="s">
        <v>2612</v>
      </c>
      <c r="AA96" s="851"/>
      <c r="AB96" s="848"/>
      <c r="AC96" s="848"/>
      <c r="AD96" s="848"/>
    </row>
    <row customHeight="1" ht="63">
      <c r="A97" s="847"/>
      <c r="B97" s="901">
        <v>80</v>
      </c>
      <c r="C97" s="845" t="s">
        <v>2613</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1882</v>
      </c>
      <c r="P97" s="959"/>
      <c r="Q97" s="959"/>
      <c r="R97" s="959"/>
      <c r="S97" s="959"/>
      <c r="T97" s="845" t="s">
        <v>2614</v>
      </c>
      <c r="U97" s="845"/>
      <c r="V97" s="845"/>
      <c r="W97" s="845"/>
      <c r="X97" s="845"/>
      <c r="Y97" s="1002"/>
      <c r="Z97" s="848" t="s">
        <v>2615</v>
      </c>
      <c r="AA97" s="851"/>
      <c r="AB97" s="848"/>
      <c r="AC97" s="848"/>
      <c r="AD97" s="848"/>
    </row>
    <row customHeight="1" ht="63">
      <c r="A98" s="847"/>
      <c r="B98" s="901">
        <v>81</v>
      </c>
      <c r="C98" s="845" t="s">
        <v>2616</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1896</v>
      </c>
      <c r="P98" s="959"/>
      <c r="Q98" s="959"/>
      <c r="R98" s="959"/>
      <c r="S98" s="959"/>
      <c r="T98" s="845" t="s">
        <v>2617</v>
      </c>
      <c r="U98" s="845"/>
      <c r="V98" s="845"/>
      <c r="W98" s="845"/>
      <c r="X98" s="845"/>
      <c r="Y98" s="1002"/>
      <c r="Z98" s="848" t="s">
        <v>2615</v>
      </c>
      <c r="AA98" s="851"/>
      <c r="AB98" s="848"/>
      <c r="AC98" s="848"/>
      <c r="AD98" s="848"/>
    </row>
    <row customHeight="1" ht="90">
      <c r="A99" s="847"/>
      <c r="B99" s="901">
        <v>82</v>
      </c>
      <c r="C99" s="845" t="s">
        <v>2618</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1908</v>
      </c>
      <c r="P99" s="959"/>
      <c r="Q99" s="959"/>
      <c r="R99" s="959"/>
      <c r="S99" s="959"/>
      <c r="T99" s="845" t="s">
        <v>2619</v>
      </c>
      <c r="U99" s="845"/>
      <c r="V99" s="845"/>
      <c r="W99" s="845"/>
      <c r="X99" s="845"/>
      <c r="Y99" s="1002"/>
      <c r="Z99" s="848" t="s">
        <v>630</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2620</v>
      </c>
      <c r="P100" s="959"/>
      <c r="Q100" s="959"/>
      <c r="R100" s="959"/>
      <c r="S100" s="959"/>
      <c r="T100" s="845" t="s">
        <v>2621</v>
      </c>
      <c r="U100" s="845"/>
      <c r="V100" s="845"/>
      <c r="W100" s="845"/>
      <c r="X100" s="845"/>
      <c r="Y100" s="1002"/>
      <c r="Z100" s="848" t="s">
        <v>630</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2622</v>
      </c>
      <c r="P101" s="959"/>
      <c r="Q101" s="959"/>
      <c r="R101" s="959"/>
      <c r="S101" s="959"/>
      <c r="T101" s="845" t="s">
        <v>2623</v>
      </c>
      <c r="U101" s="845"/>
      <c r="V101" s="845"/>
      <c r="W101" s="845"/>
      <c r="X101" s="845"/>
      <c r="Y101" s="1002"/>
      <c r="Z101" s="848" t="s">
        <v>630</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2062</v>
      </c>
      <c r="B148" s="847"/>
      <c r="C148" s="845" t="s">
        <v>2624</v>
      </c>
      <c r="D148" s="845" t="s">
        <v>1964</v>
      </c>
      <c r="E148" s="845" t="s">
        <v>2064</v>
      </c>
      <c r="F148" s="845" t="s">
        <v>2625</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2626</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2627</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2066</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2069</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2074</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FE2C38-52B8-4838-B7AB-C5E0988953B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2628</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422</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423</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426</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299</v>
      </c>
      <c r="M14" s="2129"/>
      <c r="N14" s="2129"/>
      <c r="O14" s="2129"/>
      <c r="P14" s="2129"/>
      <c r="Q14" s="2129"/>
      <c r="R14" s="2129"/>
      <c r="S14" s="2129"/>
      <c r="T14" s="2129"/>
      <c r="U14" s="2129"/>
      <c r="V14" s="2129"/>
      <c r="W14" s="2129"/>
      <c r="X14" s="2129" t="s">
        <v>300</v>
      </c>
      <c r="AD14" s="1157">
        <v>14</v>
      </c>
    </row>
    <row customHeight="1" ht="14.699999999999998">
      <c r="J15" s="378"/>
      <c r="K15" s="378"/>
      <c r="L15" s="2275" t="s">
        <v>88</v>
      </c>
      <c r="M15" s="2211" t="s">
        <v>427</v>
      </c>
      <c r="N15" s="303"/>
      <c r="O15" s="2276" t="s">
        <v>2629</v>
      </c>
      <c r="P15" s="2277"/>
      <c r="Q15" s="2277"/>
      <c r="R15" s="2277"/>
      <c r="S15" s="2277"/>
      <c r="T15" s="2277"/>
      <c r="U15" s="2278"/>
      <c r="V15" s="2279" t="s">
        <v>429</v>
      </c>
      <c r="W15" s="2282" t="s">
        <v>1548</v>
      </c>
      <c r="X15" s="2129"/>
      <c r="AD15" s="1157">
        <v>14</v>
      </c>
    </row>
    <row customHeight="1" ht="35.699999999999996">
      <c r="J16" s="378"/>
      <c r="K16" s="378"/>
      <c r="L16" s="2275"/>
      <c r="M16" s="2211"/>
      <c r="N16" s="1033"/>
      <c r="O16" s="2262" t="s">
        <v>432</v>
      </c>
      <c r="P16" s="2262" t="s">
        <v>433</v>
      </c>
      <c r="Q16" s="2264" t="s">
        <v>434</v>
      </c>
      <c r="R16" s="2265"/>
      <c r="S16" s="2264" t="s">
        <v>448</v>
      </c>
      <c r="T16" s="2271"/>
      <c r="U16" s="2265"/>
      <c r="V16" s="2280"/>
      <c r="W16" s="2283"/>
      <c r="X16" s="2129"/>
      <c r="AD16" s="1157">
        <v>34</v>
      </c>
    </row>
    <row customHeight="1" ht="35.699999999999996">
      <c r="A17" s="1372" t="s">
        <v>135</v>
      </c>
      <c r="B17" s="1372" t="s">
        <v>136</v>
      </c>
      <c r="C17" s="1372" t="s">
        <v>137</v>
      </c>
      <c r="D17" s="1372" t="s">
        <v>138</v>
      </c>
      <c r="E17" s="1372"/>
      <c r="J17" s="378"/>
      <c r="K17" s="378"/>
      <c r="L17" s="2275"/>
      <c r="M17" s="2211"/>
      <c r="N17" s="304"/>
      <c r="O17" s="2263"/>
      <c r="P17" s="2263"/>
      <c r="Q17" s="1224" t="s">
        <v>443</v>
      </c>
      <c r="R17" s="1224" t="s">
        <v>444</v>
      </c>
      <c r="S17" s="1294" t="s">
        <v>445</v>
      </c>
      <c r="T17" s="2272" t="s">
        <v>446</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169</v>
      </c>
      <c r="B19" s="1365" t="s">
        <v>170</v>
      </c>
      <c r="C19" s="1365" t="s">
        <v>171</v>
      </c>
      <c r="D19" s="1365" t="s">
        <v>172</v>
      </c>
      <c r="E19" s="1365"/>
      <c r="F19" s="1367"/>
      <c r="G19" s="1367"/>
      <c r="H19" s="1367"/>
      <c r="I19" s="363"/>
      <c r="J19" s="362"/>
      <c r="K19" s="357"/>
      <c r="L19" s="1295">
        <f>INDEX(PT_DIFFERENTIATION_NUM_NTAR,MATCH(A19,PT_DIFFERENTIATION_NTAR_ID,0))</f>
        <v>0</v>
      </c>
      <c r="M19" s="300" t="s">
        <v>124</v>
      </c>
      <c r="N19" s="302"/>
      <c r="O19" s="2608" t="str">
        <f>INDEX(PT_DIFFERENTIATION_NTAR,MATCH(A19,PT_DIFFERENTIATION_NTAR_ID,0))</f>
        <v/>
      </c>
      <c r="P19" s="2608"/>
      <c r="Q19" s="2608"/>
      <c r="R19" s="2608"/>
      <c r="S19" s="2608"/>
      <c r="T19" s="2608"/>
      <c r="U19" s="2608"/>
      <c r="V19" s="2608"/>
      <c r="W19" s="2608"/>
      <c r="X19" s="1260" t="s">
        <v>395</v>
      </c>
      <c r="Z19" s="502"/>
      <c r="AA19" s="502" t="str">
        <f>IF(M19="","",M19)</f>
        <v>Наименование тарифа</v>
      </c>
      <c r="AB19" s="502"/>
      <c r="AC19" s="502"/>
      <c r="AD19" s="1157">
        <v>20</v>
      </c>
    </row>
    <row customHeight="1" ht="21">
      <c r="A20" s="1365" t="s">
        <v>169</v>
      </c>
      <c r="B20" s="1365" t="s">
        <v>170</v>
      </c>
      <c r="C20" s="1365" t="s">
        <v>171</v>
      </c>
      <c r="D20" s="1365" t="s">
        <v>172</v>
      </c>
      <c r="E20" s="1365"/>
      <c r="F20" s="1367"/>
      <c r="G20" s="1367"/>
      <c r="H20" s="1367"/>
      <c r="I20" s="1292"/>
      <c r="J20" s="354"/>
      <c r="K20" s="355"/>
      <c r="L20" s="1295" t="str">
        <f>INDEX(PT_DIFFERENTIATION_NUM_TER,MATCH(B19,PT_DIFFERENTIATION_TER_ID,0))</f>
        <v>.</v>
      </c>
      <c r="M20" s="310" t="s">
        <v>396</v>
      </c>
      <c r="N20" s="302"/>
      <c r="O20" s="2608" t="str">
        <f>INDEX(PT_DIFFERENTIATION_TER,MATCH(B19,PT_DIFFERENTIATION_TER_ID,0))</f>
        <v/>
      </c>
      <c r="P20" s="2608"/>
      <c r="Q20" s="2608"/>
      <c r="R20" s="2608"/>
      <c r="S20" s="2608"/>
      <c r="T20" s="2608"/>
      <c r="U20" s="2608"/>
      <c r="V20" s="2608"/>
      <c r="W20" s="2608"/>
      <c r="X20" s="1260" t="s">
        <v>397</v>
      </c>
      <c r="Z20" s="502"/>
      <c r="AA20" s="502" t="str">
        <f>IF(M20="","",M20)</f>
        <v>Территория действия тарифа</v>
      </c>
      <c r="AB20" s="502"/>
      <c r="AC20" s="502"/>
      <c r="AD20" s="1157">
        <v>20</v>
      </c>
    </row>
    <row customHeight="1" ht="24">
      <c r="A21" s="1365" t="s">
        <v>169</v>
      </c>
      <c r="B21" s="1365" t="s">
        <v>170</v>
      </c>
      <c r="C21" s="1365" t="s">
        <v>171</v>
      </c>
      <c r="D21" s="1365" t="s">
        <v>172</v>
      </c>
      <c r="E21" s="1365"/>
      <c r="F21" s="1367"/>
      <c r="G21" s="1367"/>
      <c r="H21" s="1367"/>
      <c r="I21" s="356"/>
      <c r="J21" s="354"/>
      <c r="K21" s="355"/>
      <c r="L21" s="1295" t="str">
        <f>INDEX(PT_DIFFERENTIATION_NUM_CS,MATCH(C19,PT_DIFFERENTIATION_CS_ID,0))</f>
        <v>..</v>
      </c>
      <c r="M21" s="311" t="s">
        <v>398</v>
      </c>
      <c r="N21" s="302"/>
      <c r="O21" s="2608" t="str">
        <f>INDEX(PT_DIFFERENTIATION_CS,MATCH(C19,PT_DIFFERENTIATION_CS_ID,0))</f>
        <v/>
      </c>
      <c r="P21" s="2608"/>
      <c r="Q21" s="2608"/>
      <c r="R21" s="2608"/>
      <c r="S21" s="2608"/>
      <c r="T21" s="2608"/>
      <c r="U21" s="2608"/>
      <c r="V21" s="2608"/>
      <c r="W21" s="2608"/>
      <c r="X21" s="1260" t="s">
        <v>399</v>
      </c>
      <c r="Z21" s="502"/>
      <c r="AA21" s="502" t="str">
        <f>IF(M21="","",M21)</f>
        <v>Наименование системы теплоснабжения </v>
      </c>
      <c r="AB21" s="502"/>
      <c r="AC21" s="502"/>
      <c r="AD21" s="1157">
        <v>23</v>
      </c>
    </row>
    <row customHeight="1" ht="21">
      <c r="A22" s="1365" t="s">
        <v>169</v>
      </c>
      <c r="B22" s="1365" t="s">
        <v>170</v>
      </c>
      <c r="C22" s="1365" t="s">
        <v>171</v>
      </c>
      <c r="D22" s="1365" t="s">
        <v>172</v>
      </c>
      <c r="E22" s="1365"/>
      <c r="F22" s="1367"/>
      <c r="G22" s="1367"/>
      <c r="H22" s="1367"/>
      <c r="I22" s="356"/>
      <c r="J22" s="354"/>
      <c r="K22" s="355"/>
      <c r="L22" s="1295" t="str">
        <f>INDEX(PT_DIFFERENTIATION_NUM_IST_TE,MATCH(D19,PT_DIFFERENTIATION_IST_TE_ID,0))</f>
        <v>...</v>
      </c>
      <c r="M22" s="312" t="s">
        <v>400</v>
      </c>
      <c r="N22" s="302"/>
      <c r="O22" s="2608" t="str">
        <f>INDEX(PT_DIFFERENTIATION_IST_TE,MATCH(D19,PT_DIFFERENTIATION_IST_TE_ID,0))</f>
        <v/>
      </c>
      <c r="P22" s="2608"/>
      <c r="Q22" s="2608"/>
      <c r="R22" s="2608"/>
      <c r="S22" s="2608"/>
      <c r="T22" s="2608"/>
      <c r="U22" s="2608"/>
      <c r="V22" s="2608"/>
      <c r="W22" s="2608"/>
      <c r="X22" s="1260" t="s">
        <v>401</v>
      </c>
      <c r="Z22" s="502"/>
      <c r="AA22" s="502" t="str">
        <f>IF(M22="","",M22)</f>
        <v>Источник тепловой энергии  </v>
      </c>
      <c r="AB22" s="502"/>
      <c r="AC22" s="502"/>
      <c r="AD22" s="1157">
        <v>20</v>
      </c>
    </row>
    <row customHeight="1" ht="96.75">
      <c r="A23" s="1365" t="s">
        <v>169</v>
      </c>
      <c r="B23" s="1365" t="s">
        <v>170</v>
      </c>
      <c r="C23" s="1365" t="s">
        <v>171</v>
      </c>
      <c r="D23" s="1365" t="s">
        <v>172</v>
      </c>
      <c r="E23" s="1365"/>
      <c r="F23" s="2609" t="str">
        <f>L22&amp;".1"</f>
        <v>....1</v>
      </c>
      <c r="I23" s="2259">
        <v>1</v>
      </c>
      <c r="J23" s="1293"/>
      <c r="K23" s="358"/>
      <c r="L23" s="1295" t="str">
        <f>$F$23</f>
        <v>....1</v>
      </c>
      <c r="M23" s="287" t="s">
        <v>403</v>
      </c>
      <c r="N23" s="302"/>
      <c r="O23" s="2307"/>
      <c r="P23" s="2307"/>
      <c r="Q23" s="2307"/>
      <c r="R23" s="2307"/>
      <c r="S23" s="2307"/>
      <c r="T23" s="2307"/>
      <c r="U23" s="2307"/>
      <c r="V23" s="2307"/>
      <c r="W23" s="2307"/>
      <c r="X23" s="1260" t="s">
        <v>404</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169</v>
      </c>
      <c r="B24" s="1365" t="s">
        <v>170</v>
      </c>
      <c r="C24" s="1365" t="s">
        <v>171</v>
      </c>
      <c r="D24" s="1365" t="s">
        <v>172</v>
      </c>
      <c r="E24" s="1365"/>
      <c r="F24" s="2609"/>
      <c r="G24" s="2219" t="str">
        <f>F23&amp;".1"</f>
        <v>....1.1</v>
      </c>
      <c r="I24" s="2259"/>
      <c r="J24" s="2259">
        <v>1</v>
      </c>
      <c r="K24" s="359"/>
      <c r="L24" s="1295" t="str">
        <f>$G$24</f>
        <v>....1.1</v>
      </c>
      <c r="M24" s="288" t="s">
        <v>406</v>
      </c>
      <c r="N24" s="302"/>
      <c r="O24" s="2247"/>
      <c r="P24" s="2248"/>
      <c r="Q24" s="2248"/>
      <c r="R24" s="2248"/>
      <c r="S24" s="2248"/>
      <c r="T24" s="2248"/>
      <c r="U24" s="2248"/>
      <c r="V24" s="2248"/>
      <c r="W24" s="2249"/>
      <c r="X24" s="1260" t="s">
        <v>407</v>
      </c>
      <c r="Z24" s="502"/>
      <c r="AA24" s="502" t="str">
        <f>IF(M24="","",M24)</f>
        <v>Группа потребителей</v>
      </c>
      <c r="AB24" s="502"/>
      <c r="AC24" s="502"/>
      <c r="AD24" s="1157">
        <v>82</v>
      </c>
    </row>
    <row customHeight="1" ht="11.549999999999999">
      <c r="A25" s="1365" t="s">
        <v>169</v>
      </c>
      <c r="B25" s="1365" t="s">
        <v>170</v>
      </c>
      <c r="C25" s="1365" t="s">
        <v>171</v>
      </c>
      <c r="D25" s="1365" t="s">
        <v>172</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409</v>
      </c>
      <c r="Y25" s="513">
        <f>STRCHECKDATE(O26:W26)</f>
      </c>
      <c r="Z25" s="502"/>
      <c r="AA25" s="502" t="str">
        <f>IF(M25="","",M25)</f>
        <v/>
      </c>
      <c r="AB25" s="502"/>
      <c r="AC25" s="502"/>
      <c r="AD25" s="1157">
        <v>11</v>
      </c>
    </row>
    <row customHeight="1" ht="11.549999999999999">
      <c r="A26" s="1365" t="s">
        <v>169</v>
      </c>
      <c r="B26" s="1365" t="s">
        <v>170</v>
      </c>
      <c r="C26" s="1365" t="s">
        <v>171</v>
      </c>
      <c r="D26" s="1365" t="s">
        <v>172</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169</v>
      </c>
      <c r="B27" s="1365" t="s">
        <v>170</v>
      </c>
      <c r="C27" s="1365" t="s">
        <v>171</v>
      </c>
      <c r="D27" s="1365" t="s">
        <v>172</v>
      </c>
      <c r="E27" s="1365"/>
      <c r="F27" s="2609"/>
      <c r="G27" s="2219"/>
      <c r="I27" s="2259"/>
      <c r="J27" s="2259"/>
      <c r="K27" s="358"/>
      <c r="L27" s="1280"/>
      <c r="M27" s="290" t="s">
        <v>410</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169</v>
      </c>
      <c r="B28" s="1365" t="s">
        <v>170</v>
      </c>
      <c r="C28" s="1365" t="s">
        <v>171</v>
      </c>
      <c r="D28" s="1365" t="s">
        <v>172</v>
      </c>
      <c r="E28" s="1365"/>
      <c r="F28" s="2609"/>
      <c r="I28" s="2259"/>
      <c r="J28" s="1293"/>
      <c r="K28" s="358"/>
      <c r="L28" s="1280"/>
      <c r="M28" s="289" t="s">
        <v>411</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169</v>
      </c>
      <c r="B29" s="1365" t="s">
        <v>170</v>
      </c>
      <c r="C29" s="1365" t="s">
        <v>171</v>
      </c>
      <c r="D29" s="1365" t="s">
        <v>172</v>
      </c>
      <c r="E29" s="1365"/>
      <c r="F29" s="1367"/>
      <c r="G29" s="1367"/>
      <c r="H29" s="539"/>
      <c r="I29" s="362"/>
      <c r="J29" s="377"/>
      <c r="K29" s="357"/>
      <c r="L29" s="1280"/>
      <c r="M29" s="367" t="s">
        <v>412</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169</v>
      </c>
      <c r="B30" s="1365" t="s">
        <v>170</v>
      </c>
      <c r="C30" s="1365" t="s">
        <v>171</v>
      </c>
      <c r="D30" s="1365"/>
      <c r="E30" s="1365" t="s">
        <v>585</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169</v>
      </c>
      <c r="B31" s="1365" t="s">
        <v>170</v>
      </c>
      <c r="C31" s="1365"/>
      <c r="D31" s="1365"/>
      <c r="E31" s="1365" t="s">
        <v>2630</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2631</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447</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803</v>
      </c>
      <c r="M35" s="2287" t="s">
        <v>2632</v>
      </c>
      <c r="N35" s="2287"/>
      <c r="O35" s="2287"/>
      <c r="P35" s="2287"/>
      <c r="Q35" s="2287"/>
      <c r="R35" s="2287"/>
      <c r="S35" s="2287"/>
      <c r="T35" s="2287"/>
      <c r="U35" s="2287"/>
      <c r="V35" s="2287"/>
      <c r="W35" s="2287"/>
      <c r="X35" s="2287"/>
      <c r="AD35" s="1157">
        <v>27</v>
      </c>
    </row>
    <row customHeight="1" ht="109.19999999999999">
      <c r="H36" s="539"/>
      <c r="I36" s="1305"/>
      <c r="M36" s="2287" t="s">
        <v>2633</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FDE555-1D58-69A8-9522-6057F572C6F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B2BE08-C218-4DEA-2998-5E52742670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2E5238-F8A8-0C08-27BD-EA15555A37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EB3AC1-3D58-3358-BF61-2ED730D8119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8DB7E6-FE3F-0938-A266-E8A9D8E06C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FA672A-5647-B211-9EA8-2F71C1DF08AB}"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298</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299</v>
      </c>
      <c r="E8" s="2207"/>
      <c r="F8" s="2207"/>
      <c r="G8" s="2210" t="s">
        <v>300</v>
      </c>
      <c r="J8" s="457">
        <v>11</v>
      </c>
    </row>
    <row customHeight="1" ht="11.549999999999999">
      <c r="A9" s="459"/>
      <c r="B9" s="504"/>
      <c r="C9" s="459"/>
      <c r="D9" s="474" t="s">
        <v>88</v>
      </c>
      <c r="E9" s="448" t="s">
        <v>301</v>
      </c>
      <c r="F9" s="448" t="s">
        <v>302</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303</v>
      </c>
      <c r="F11" s="1013" t="str">
        <f>IF(region_name="","",region_name)</f>
        <v>Ярославская область</v>
      </c>
      <c r="G11" s="1014" t="s">
        <v>304</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305</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306</v>
      </c>
      <c r="E14" s="1012" t="s">
        <v>307</v>
      </c>
      <c r="F14" s="1013" t="str">
        <f>IF(inn="","",inn)</f>
        <v>7606053324</v>
      </c>
      <c r="G14" s="1014" t="s">
        <v>308</v>
      </c>
      <c r="H14" s="477"/>
      <c r="J14" s="457">
        <v>0</v>
      </c>
    </row>
    <row customHeight="1" ht="22.5" hidden="1">
      <c r="A15" s="459"/>
      <c r="B15" s="504"/>
      <c r="C15" s="459"/>
      <c r="D15" s="1011" t="s">
        <v>309</v>
      </c>
      <c r="E15" s="1012" t="s">
        <v>310</v>
      </c>
      <c r="F15" s="1013" t="str">
        <f>IF(kpp="","",kpp)</f>
        <v>760631001</v>
      </c>
      <c r="G15" s="1014" t="s">
        <v>311</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312</v>
      </c>
      <c r="B19" s="504"/>
      <c r="C19" s="2215"/>
      <c r="D19" s="447" t="str">
        <f>A19</f>
        <v>5.1</v>
      </c>
      <c r="E19" s="444" t="s">
        <v>313</v>
      </c>
      <c r="F19" s="445" t="s">
        <v>305</v>
      </c>
      <c r="G19" s="446" t="s">
        <v>314</v>
      </c>
      <c r="H19" s="477"/>
      <c r="I19" s="854"/>
      <c r="J19" s="457">
        <v>0</v>
      </c>
    </row>
    <row customHeight="1" ht="24" hidden="1">
      <c r="A20" s="2204"/>
      <c r="B20" s="504"/>
      <c r="C20" s="2215"/>
      <c r="D20" s="442" t="str">
        <f>D19&amp;".1"</f>
        <v>5.1.1</v>
      </c>
      <c r="E20" s="441" t="s">
        <v>315</v>
      </c>
      <c r="F20" s="883" t="s">
        <v>22</v>
      </c>
      <c r="G20" s="476"/>
      <c r="H20" s="477"/>
      <c r="I20" s="854"/>
      <c r="J20" s="457">
        <v>0</v>
      </c>
    </row>
    <row customHeight="1" ht="22.5" hidden="1">
      <c r="A21" s="2204"/>
      <c r="B21" s="504"/>
      <c r="C21" s="2215"/>
      <c r="D21" s="442" t="str">
        <f>D19&amp;".2"</f>
        <v>5.1.2</v>
      </c>
      <c r="E21" s="441" t="s">
        <v>316</v>
      </c>
      <c r="F21" s="1735" t="s">
        <v>22</v>
      </c>
      <c r="G21" s="446" t="s">
        <v>317</v>
      </c>
      <c r="H21" s="477"/>
      <c r="I21" s="854"/>
      <c r="J21" s="457">
        <v>0</v>
      </c>
    </row>
    <row customHeight="1" ht="22.5" hidden="1">
      <c r="A22" s="2204"/>
      <c r="B22" s="504"/>
      <c r="C22" s="2215"/>
      <c r="D22" s="442" t="str">
        <f>D19&amp;".3"</f>
        <v>5.1.3</v>
      </c>
      <c r="E22" s="441" t="s">
        <v>318</v>
      </c>
      <c r="F22" s="883" t="s">
        <v>22</v>
      </c>
      <c r="G22" s="476"/>
      <c r="H22" s="477"/>
      <c r="I22" s="854"/>
      <c r="J22" s="457">
        <v>0</v>
      </c>
    </row>
    <row customHeight="1" ht="22.5" hidden="1">
      <c r="A23" s="2204"/>
      <c r="B23" s="504"/>
      <c r="C23" s="2215"/>
      <c r="D23" s="442" t="str">
        <f>D19&amp;".4"</f>
        <v>5.1.4</v>
      </c>
      <c r="E23" s="441" t="s">
        <v>319</v>
      </c>
      <c r="F23" s="883" t="s">
        <v>22</v>
      </c>
      <c r="G23" s="446" t="s">
        <v>320</v>
      </c>
      <c r="H23" s="477"/>
      <c r="I23" s="854"/>
      <c r="J23" s="457">
        <v>0</v>
      </c>
    </row>
    <row customHeight="1" ht="22.5" hidden="1">
      <c r="A24" s="1980"/>
      <c r="B24" s="504"/>
      <c r="C24" s="494"/>
      <c r="D24" s="469"/>
      <c r="E24" s="1170" t="s">
        <v>321</v>
      </c>
      <c r="F24" s="470"/>
      <c r="G24" s="471"/>
      <c r="H24" s="477"/>
      <c r="I24" s="854"/>
      <c r="J24" s="457">
        <v>0</v>
      </c>
    </row>
    <row s="503" customFormat="1" customHeight="1" ht="24.75" hidden="1">
      <c r="A25" s="459"/>
      <c r="B25" s="504"/>
      <c r="C25" s="504"/>
      <c r="D25" s="1008" t="s">
        <v>90</v>
      </c>
      <c r="E25" s="1010" t="s">
        <v>322</v>
      </c>
      <c r="F25" s="1015" t="s">
        <v>305</v>
      </c>
      <c r="G25" s="1010"/>
      <c r="J25" s="503">
        <v>0</v>
      </c>
    </row>
    <row s="503" customFormat="1" customHeight="1" ht="11.25" hidden="1">
      <c r="A26" s="459"/>
      <c r="B26" s="504"/>
      <c r="C26" s="504"/>
      <c r="D26" s="1008" t="s">
        <v>323</v>
      </c>
      <c r="E26" s="1009" t="s">
        <v>324</v>
      </c>
      <c r="F26" s="1015" t="s">
        <v>305</v>
      </c>
      <c r="G26" s="1010"/>
      <c r="J26" s="503">
        <v>0</v>
      </c>
    </row>
    <row s="503" customFormat="1" customHeight="1" ht="11.25" hidden="1">
      <c r="A27" s="459"/>
      <c r="B27" s="504"/>
      <c r="C27" s="504"/>
      <c r="D27" s="1008" t="s">
        <v>325</v>
      </c>
      <c r="E27" s="1016" t="s">
        <v>326</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327</v>
      </c>
      <c r="E28" s="1016" t="s">
        <v>328</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329</v>
      </c>
      <c r="E29" s="1016" t="s">
        <v>330</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331</v>
      </c>
      <c r="E30" s="1009" t="s">
        <v>332</v>
      </c>
      <c r="F30" s="1017"/>
      <c r="G30" s="1010"/>
      <c r="J30" s="503">
        <v>0</v>
      </c>
    </row>
    <row s="503" customFormat="1" customHeight="1" ht="11.25" hidden="1">
      <c r="A31" s="459"/>
      <c r="B31" s="504"/>
      <c r="C31" s="504"/>
      <c r="D31" s="1008" t="s">
        <v>333</v>
      </c>
      <c r="E31" s="1009" t="s">
        <v>334</v>
      </c>
      <c r="F31" s="1017"/>
      <c r="G31" s="1010"/>
      <c r="J31" s="503">
        <v>0</v>
      </c>
    </row>
    <row s="503" customFormat="1" customHeight="1" ht="11.25" hidden="1">
      <c r="A32" s="459"/>
      <c r="B32" s="504"/>
      <c r="C32" s="504"/>
      <c r="D32" s="1008" t="s">
        <v>335</v>
      </c>
      <c r="E32" s="1009" t="s">
        <v>336</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305</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337</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337</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305</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338</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339</v>
      </c>
      <c r="H44" s="477"/>
      <c r="J44" s="457">
        <v>22</v>
      </c>
    </row>
    <row customHeight="1" ht="23.25">
      <c r="A45" s="459"/>
      <c r="B45" s="504"/>
      <c r="C45" s="459"/>
      <c r="D45" s="442">
        <f>D44+1</f>
        <v>12</v>
      </c>
      <c r="E45" s="440" t="s">
        <v>340</v>
      </c>
      <c r="F45" s="445" t="s">
        <v>305</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341</v>
      </c>
      <c r="H46" s="477"/>
      <c r="J46" s="457">
        <v>23</v>
      </c>
    </row>
    <row customHeight="1" ht="24">
      <c r="A47" s="2204"/>
      <c r="B47" s="504"/>
      <c r="C47" s="494"/>
      <c r="D47" s="442" t="str">
        <f>D45&amp;".2"</f>
        <v>12.2</v>
      </c>
      <c r="E47" s="444" t="s">
        <v>342</v>
      </c>
      <c r="F47" s="492"/>
      <c r="G47" s="439" t="s">
        <v>343</v>
      </c>
      <c r="H47" s="477"/>
      <c r="J47" s="457">
        <v>23</v>
      </c>
    </row>
    <row customHeight="1" ht="24">
      <c r="A48" s="2204"/>
      <c r="B48" s="504"/>
      <c r="C48" s="494"/>
      <c r="D48" s="442" t="str">
        <f>D45&amp;".3"</f>
        <v>12.3</v>
      </c>
      <c r="E48" s="444" t="s">
        <v>344</v>
      </c>
      <c r="F48" s="492"/>
      <c r="G48" s="439" t="s">
        <v>345</v>
      </c>
      <c r="H48" s="477"/>
      <c r="J48" s="457">
        <v>23</v>
      </c>
    </row>
    <row customHeight="1" ht="24">
      <c r="A49" s="2204"/>
      <c r="B49" s="504"/>
      <c r="C49" s="494"/>
      <c r="D49" s="442" t="str">
        <f>IF(TEMPLATE_SPHERE="TKO",D45&amp;".0",D45&amp;".4")</f>
        <v>12.4</v>
      </c>
      <c r="E49" s="438" t="s">
        <v>346</v>
      </c>
      <c r="F49" s="1687"/>
      <c r="G49" s="1764" t="s">
        <v>347</v>
      </c>
      <c r="H49" s="477"/>
      <c r="J49" s="457">
        <v>23</v>
      </c>
    </row>
    <row customHeight="1" ht="24">
      <c r="A50" s="459"/>
      <c r="B50" s="504"/>
      <c r="C50" s="459"/>
      <c r="D50" s="469"/>
      <c r="E50" s="417" t="s">
        <v>348</v>
      </c>
      <c r="F50" s="470"/>
      <c r="G50" s="1764" t="s">
        <v>349</v>
      </c>
      <c r="H50" s="478"/>
      <c r="J50" s="457">
        <v>23</v>
      </c>
    </row>
    <row customHeight="1" ht="24">
      <c r="A51" s="860"/>
      <c r="B51" s="504"/>
      <c r="C51" s="494"/>
      <c r="D51" s="442">
        <f>D45+1</f>
        <v>13</v>
      </c>
      <c r="E51" s="530" t="s">
        <v>350</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D59339-C4E8-C409-EC85-1543F1F943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51AD8-EC58-DFBF-B678-1CE9A893C9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3EE611-2F68-2DE8-5F08-9B7C1DEB946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4D7B28-2DE8-C4AF-05BD-64D59B7BBD0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2634</v>
      </c>
      <c r="B1" s="2618" t="s">
        <v>2635</v>
      </c>
      <c r="C1" s="2619" t="s">
        <v>2636</v>
      </c>
      <c r="D1" s="2620"/>
      <c r="E1" s="838" t="s">
        <v>2637</v>
      </c>
    </row>
    <row customHeight="1" ht="11.25">
      <c r="A2" s="2621"/>
      <c r="B2" s="767" t="s">
        <v>27</v>
      </c>
      <c r="C2" s="755"/>
      <c r="D2" s="766"/>
      <c r="E2" s="838"/>
    </row>
    <row customHeight="1" ht="11.25">
      <c r="A3" s="2622"/>
      <c r="B3" s="2623" t="s">
        <v>33</v>
      </c>
      <c r="C3" s="755"/>
      <c r="D3" s="766"/>
      <c r="E3" s="838"/>
    </row>
    <row customHeight="1" ht="11.25">
      <c r="A4" s="2624"/>
      <c r="B4" s="768" t="s">
        <v>2062</v>
      </c>
      <c r="C4" s="755"/>
      <c r="D4" s="766"/>
      <c r="E4" s="838"/>
    </row>
    <row customHeight="1" ht="11.25">
      <c r="A5" s="2625"/>
      <c r="B5" s="768" t="s">
        <v>2056</v>
      </c>
      <c r="C5" s="2626" t="s">
        <v>2401</v>
      </c>
      <c r="D5" s="2627" t="s">
        <v>2638</v>
      </c>
      <c r="E5" s="838"/>
    </row>
    <row s="1852" customFormat="1" customHeight="1" ht="11.25">
      <c r="A6" s="2628"/>
      <c r="B6" s="768" t="s">
        <v>2066</v>
      </c>
      <c r="C6" s="755"/>
      <c r="D6" s="766"/>
      <c r="E6" s="838"/>
    </row>
    <row customHeight="1" ht="11.25">
      <c r="A7" s="2629"/>
      <c r="B7" s="768" t="s">
        <v>2074</v>
      </c>
      <c r="C7" s="755"/>
      <c r="D7" s="766"/>
      <c r="E7" s="838"/>
    </row>
    <row customHeight="1" ht="11.25">
      <c r="A8" s="758"/>
      <c r="B8" s="768" t="s">
        <v>2069</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6EA6EC-613E-1318-7C38-17C576F940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048828-D3EA-F4CF-B508-EA9AAB799E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B6DB1-DC67-C1D8-E038-1DE0043823E8}" mc:Ignorable="x14ac xr xr2 xr3">
  <sheetPr>
    <tabColor rgb="FFFFCC99"/>
  </sheetPr>
  <dimension ref="A1:I413"/>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2639</v>
      </c>
      <c r="B1" s="70" t="s">
        <v>2640</v>
      </c>
      <c r="C1" s="70" t="s">
        <v>2641</v>
      </c>
      <c r="D1" s="70" t="s">
        <v>2642</v>
      </c>
      <c r="E1" s="70" t="s">
        <v>2643</v>
      </c>
      <c r="F1" s="70" t="s">
        <v>2644</v>
      </c>
      <c r="G1" s="70" t="s">
        <v>2645</v>
      </c>
      <c r="H1" s="70" t="s">
        <v>2646</v>
      </c>
      <c r="I1" s="70" t="s">
        <v>2647</v>
      </c>
    </row>
    <row customHeight="1" ht="11.25">
      <c r="A2" s="1852" t="s">
        <v>2648</v>
      </c>
      <c r="B2" s="1852" t="s">
        <v>16</v>
      </c>
      <c r="C2" s="1852" t="s">
        <v>2649</v>
      </c>
      <c r="D2" s="1852" t="s">
        <v>2650</v>
      </c>
      <c r="E2" s="1852" t="s">
        <v>2651</v>
      </c>
      <c r="F2" s="1852" t="s">
        <v>2652</v>
      </c>
      <c r="G2" s="1852" t="s">
        <v>22</v>
      </c>
      <c r="H2" s="1852" t="s">
        <v>22</v>
      </c>
      <c r="I2" s="1852" t="s">
        <v>807</v>
      </c>
    </row>
    <row customHeight="1" ht="11.25">
      <c r="A3" s="1852" t="s">
        <v>2648</v>
      </c>
      <c r="B3" s="1852" t="s">
        <v>16</v>
      </c>
      <c r="C3" s="1852" t="s">
        <v>2653</v>
      </c>
      <c r="D3" s="1852" t="s">
        <v>2654</v>
      </c>
      <c r="E3" s="1852" t="s">
        <v>2655</v>
      </c>
      <c r="F3" s="1852" t="s">
        <v>2656</v>
      </c>
      <c r="G3" s="1852" t="s">
        <v>2657</v>
      </c>
      <c r="H3" s="1852" t="s">
        <v>22</v>
      </c>
      <c r="I3" s="1852" t="s">
        <v>807</v>
      </c>
    </row>
    <row customHeight="1" ht="11.25">
      <c r="A4" s="1852" t="s">
        <v>2648</v>
      </c>
      <c r="B4" s="1852" t="s">
        <v>16</v>
      </c>
      <c r="C4" s="1852" t="s">
        <v>2658</v>
      </c>
      <c r="D4" s="1852" t="s">
        <v>2659</v>
      </c>
      <c r="E4" s="1852" t="s">
        <v>2660</v>
      </c>
      <c r="F4" s="1852" t="s">
        <v>2661</v>
      </c>
      <c r="G4" s="1852" t="s">
        <v>2662</v>
      </c>
      <c r="H4" s="1852" t="s">
        <v>22</v>
      </c>
      <c r="I4" s="1852" t="s">
        <v>807</v>
      </c>
    </row>
    <row customHeight="1" ht="11.25">
      <c r="A5" s="1852" t="s">
        <v>2648</v>
      </c>
      <c r="B5" s="1852" t="s">
        <v>16</v>
      </c>
      <c r="C5" s="1852" t="s">
        <v>2663</v>
      </c>
      <c r="D5" s="1852" t="s">
        <v>2664</v>
      </c>
      <c r="E5" s="1852" t="s">
        <v>2665</v>
      </c>
      <c r="F5" s="1852" t="s">
        <v>2666</v>
      </c>
      <c r="G5" s="1852" t="s">
        <v>22</v>
      </c>
      <c r="H5" s="1852" t="s">
        <v>22</v>
      </c>
      <c r="I5" s="1852" t="s">
        <v>807</v>
      </c>
    </row>
    <row customHeight="1" ht="11.25">
      <c r="A6" s="1852" t="s">
        <v>2648</v>
      </c>
      <c r="B6" s="1852" t="s">
        <v>16</v>
      </c>
      <c r="C6" s="1852" t="s">
        <v>2667</v>
      </c>
      <c r="D6" s="1852" t="s">
        <v>2668</v>
      </c>
      <c r="E6" s="1852" t="s">
        <v>2669</v>
      </c>
      <c r="F6" s="1852" t="s">
        <v>2670</v>
      </c>
      <c r="G6" s="1852" t="s">
        <v>22</v>
      </c>
      <c r="H6" s="1852" t="s">
        <v>22</v>
      </c>
      <c r="I6" s="1852" t="s">
        <v>807</v>
      </c>
    </row>
    <row customHeight="1" ht="11.25">
      <c r="A7" s="1852" t="s">
        <v>2648</v>
      </c>
      <c r="B7" s="1852" t="s">
        <v>16</v>
      </c>
      <c r="C7" s="1852" t="s">
        <v>2671</v>
      </c>
      <c r="D7" s="1852" t="s">
        <v>2672</v>
      </c>
      <c r="E7" s="1852" t="s">
        <v>2673</v>
      </c>
      <c r="F7" s="1852" t="s">
        <v>2674</v>
      </c>
      <c r="G7" s="1852" t="s">
        <v>22</v>
      </c>
      <c r="H7" s="1852" t="s">
        <v>22</v>
      </c>
      <c r="I7" s="1852" t="s">
        <v>807</v>
      </c>
    </row>
    <row customHeight="1" ht="11.25">
      <c r="A8" s="1852" t="s">
        <v>2648</v>
      </c>
      <c r="B8" s="1852" t="s">
        <v>16</v>
      </c>
      <c r="C8" s="1852" t="s">
        <v>2675</v>
      </c>
      <c r="D8" s="1852" t="s">
        <v>2676</v>
      </c>
      <c r="E8" s="1852" t="s">
        <v>2677</v>
      </c>
      <c r="F8" s="1852" t="s">
        <v>2678</v>
      </c>
      <c r="G8" s="1852" t="s">
        <v>22</v>
      </c>
      <c r="H8" s="1852" t="s">
        <v>22</v>
      </c>
      <c r="I8" s="1852" t="s">
        <v>807</v>
      </c>
    </row>
    <row customHeight="1" ht="11.25">
      <c r="A9" s="1852" t="s">
        <v>2648</v>
      </c>
      <c r="B9" s="1852" t="s">
        <v>16</v>
      </c>
      <c r="C9" s="1852" t="s">
        <v>2679</v>
      </c>
      <c r="D9" s="1852" t="s">
        <v>2680</v>
      </c>
      <c r="E9" s="1852" t="s">
        <v>2681</v>
      </c>
      <c r="F9" s="1852" t="s">
        <v>2682</v>
      </c>
      <c r="G9" s="1852" t="s">
        <v>22</v>
      </c>
      <c r="H9" s="1852" t="s">
        <v>22</v>
      </c>
      <c r="I9" s="1852" t="s">
        <v>807</v>
      </c>
    </row>
    <row customHeight="1" ht="11.25">
      <c r="A10" s="1852" t="s">
        <v>2648</v>
      </c>
      <c r="B10" s="1852" t="s">
        <v>16</v>
      </c>
      <c r="C10" s="1852" t="s">
        <v>2683</v>
      </c>
      <c r="D10" s="1852" t="s">
        <v>2684</v>
      </c>
      <c r="E10" s="1852" t="s">
        <v>2685</v>
      </c>
      <c r="F10" s="1852" t="s">
        <v>2686</v>
      </c>
      <c r="G10" s="1852" t="s">
        <v>22</v>
      </c>
      <c r="H10" s="1852" t="s">
        <v>22</v>
      </c>
      <c r="I10" s="1852" t="s">
        <v>807</v>
      </c>
    </row>
    <row customHeight="1" ht="11.25">
      <c r="A11" s="1852" t="s">
        <v>2648</v>
      </c>
      <c r="B11" s="1852" t="s">
        <v>16</v>
      </c>
      <c r="C11" s="1852" t="s">
        <v>2687</v>
      </c>
      <c r="D11" s="1852" t="s">
        <v>2688</v>
      </c>
      <c r="E11" s="1852" t="s">
        <v>2689</v>
      </c>
      <c r="F11" s="1852" t="s">
        <v>2690</v>
      </c>
      <c r="G11" s="1852" t="s">
        <v>22</v>
      </c>
      <c r="H11" s="1852" t="s">
        <v>22</v>
      </c>
      <c r="I11" s="1852" t="s">
        <v>807</v>
      </c>
    </row>
    <row customHeight="1" ht="11.25">
      <c r="A12" s="1852" t="s">
        <v>2648</v>
      </c>
      <c r="B12" s="1852" t="s">
        <v>16</v>
      </c>
      <c r="C12" s="1852" t="s">
        <v>2691</v>
      </c>
      <c r="D12" s="1852" t="s">
        <v>2692</v>
      </c>
      <c r="E12" s="1852" t="s">
        <v>2693</v>
      </c>
      <c r="F12" s="1852" t="s">
        <v>2694</v>
      </c>
      <c r="G12" s="1852" t="s">
        <v>22</v>
      </c>
      <c r="H12" s="1852" t="s">
        <v>22</v>
      </c>
      <c r="I12" s="1852" t="s">
        <v>807</v>
      </c>
    </row>
    <row customHeight="1" ht="11.25">
      <c r="A13" s="1852" t="s">
        <v>2648</v>
      </c>
      <c r="B13" s="1852" t="s">
        <v>16</v>
      </c>
      <c r="C13" s="1852" t="s">
        <v>2695</v>
      </c>
      <c r="D13" s="1852" t="s">
        <v>2696</v>
      </c>
      <c r="E13" s="1852" t="s">
        <v>2697</v>
      </c>
      <c r="F13" s="1852" t="s">
        <v>2666</v>
      </c>
      <c r="G13" s="1852" t="s">
        <v>22</v>
      </c>
      <c r="H13" s="1852" t="s">
        <v>22</v>
      </c>
      <c r="I13" s="1852" t="s">
        <v>807</v>
      </c>
    </row>
    <row customHeight="1" ht="11.25">
      <c r="A14" s="1852" t="s">
        <v>2648</v>
      </c>
      <c r="B14" s="1852" t="s">
        <v>16</v>
      </c>
      <c r="C14" s="1852" t="s">
        <v>2698</v>
      </c>
      <c r="D14" s="1852" t="s">
        <v>2699</v>
      </c>
      <c r="E14" s="1852" t="s">
        <v>2700</v>
      </c>
      <c r="F14" s="1852" t="s">
        <v>2701</v>
      </c>
      <c r="G14" s="1852" t="s">
        <v>2702</v>
      </c>
      <c r="H14" s="1852" t="s">
        <v>22</v>
      </c>
      <c r="I14" s="1852" t="s">
        <v>807</v>
      </c>
    </row>
    <row customHeight="1" ht="11.25">
      <c r="A15" s="1852" t="s">
        <v>2648</v>
      </c>
      <c r="B15" s="1852" t="s">
        <v>16</v>
      </c>
      <c r="C15" s="1852" t="s">
        <v>2703</v>
      </c>
      <c r="D15" s="1852" t="s">
        <v>2704</v>
      </c>
      <c r="E15" s="1852" t="s">
        <v>2705</v>
      </c>
      <c r="F15" s="1852" t="s">
        <v>2706</v>
      </c>
      <c r="G15" s="1852" t="s">
        <v>22</v>
      </c>
      <c r="H15" s="1852" t="s">
        <v>22</v>
      </c>
      <c r="I15" s="1852" t="s">
        <v>807</v>
      </c>
    </row>
    <row customHeight="1" ht="11.25">
      <c r="A16" s="1852" t="s">
        <v>2648</v>
      </c>
      <c r="B16" s="1852" t="s">
        <v>16</v>
      </c>
      <c r="C16" s="1852" t="s">
        <v>2707</v>
      </c>
      <c r="D16" s="1852" t="s">
        <v>2708</v>
      </c>
      <c r="E16" s="1852" t="s">
        <v>2709</v>
      </c>
      <c r="F16" s="1852" t="s">
        <v>2710</v>
      </c>
      <c r="G16" s="1852" t="s">
        <v>22</v>
      </c>
      <c r="H16" s="1852" t="s">
        <v>22</v>
      </c>
      <c r="I16" s="1852" t="s">
        <v>807</v>
      </c>
    </row>
    <row customHeight="1" ht="11.25">
      <c r="A17" s="1852" t="s">
        <v>2648</v>
      </c>
      <c r="B17" s="1852" t="s">
        <v>16</v>
      </c>
      <c r="C17" s="1852" t="s">
        <v>2711</v>
      </c>
      <c r="D17" s="1852" t="s">
        <v>2712</v>
      </c>
      <c r="E17" s="1852" t="s">
        <v>2713</v>
      </c>
      <c r="F17" s="1852" t="s">
        <v>2714</v>
      </c>
      <c r="G17" s="1852" t="s">
        <v>22</v>
      </c>
      <c r="H17" s="1852" t="s">
        <v>22</v>
      </c>
      <c r="I17" s="1852" t="s">
        <v>807</v>
      </c>
    </row>
    <row customHeight="1" ht="11.25">
      <c r="A18" s="1852" t="s">
        <v>2648</v>
      </c>
      <c r="B18" s="1852" t="s">
        <v>16</v>
      </c>
      <c r="C18" s="1852" t="s">
        <v>2715</v>
      </c>
      <c r="D18" s="1852" t="s">
        <v>2716</v>
      </c>
      <c r="E18" s="1852" t="s">
        <v>2717</v>
      </c>
      <c r="F18" s="1852" t="s">
        <v>2710</v>
      </c>
      <c r="G18" s="1852" t="s">
        <v>22</v>
      </c>
      <c r="H18" s="1852" t="s">
        <v>22</v>
      </c>
      <c r="I18" s="1852" t="s">
        <v>807</v>
      </c>
    </row>
    <row customHeight="1" ht="11.25">
      <c r="A19" s="1852" t="s">
        <v>2648</v>
      </c>
      <c r="B19" s="1852" t="s">
        <v>16</v>
      </c>
      <c r="C19" s="1852" t="s">
        <v>2718</v>
      </c>
      <c r="D19" s="1852" t="s">
        <v>2719</v>
      </c>
      <c r="E19" s="1852" t="s">
        <v>2720</v>
      </c>
      <c r="F19" s="1852" t="s">
        <v>2686</v>
      </c>
      <c r="G19" s="1852" t="s">
        <v>2721</v>
      </c>
      <c r="H19" s="1852" t="s">
        <v>22</v>
      </c>
      <c r="I19" s="1852" t="s">
        <v>807</v>
      </c>
    </row>
    <row customHeight="1" ht="11.25">
      <c r="A20" s="1852" t="s">
        <v>2648</v>
      </c>
      <c r="B20" s="1852" t="s">
        <v>16</v>
      </c>
      <c r="C20" s="1852" t="s">
        <v>2722</v>
      </c>
      <c r="D20" s="1852" t="s">
        <v>2723</v>
      </c>
      <c r="E20" s="1852" t="s">
        <v>2724</v>
      </c>
      <c r="F20" s="1852" t="s">
        <v>2678</v>
      </c>
      <c r="G20" s="1852" t="s">
        <v>22</v>
      </c>
      <c r="H20" s="1852" t="s">
        <v>22</v>
      </c>
      <c r="I20" s="1852" t="s">
        <v>807</v>
      </c>
    </row>
    <row customHeight="1" ht="11.25">
      <c r="A21" s="1852" t="s">
        <v>2648</v>
      </c>
      <c r="B21" s="1852" t="s">
        <v>16</v>
      </c>
      <c r="C21" s="1852" t="s">
        <v>2725</v>
      </c>
      <c r="D21" s="1852" t="s">
        <v>2726</v>
      </c>
      <c r="E21" s="1852" t="s">
        <v>2727</v>
      </c>
      <c r="F21" s="1852" t="s">
        <v>2678</v>
      </c>
      <c r="G21" s="1852" t="s">
        <v>22</v>
      </c>
      <c r="H21" s="1852" t="s">
        <v>22</v>
      </c>
      <c r="I21" s="1852" t="s">
        <v>807</v>
      </c>
    </row>
    <row customHeight="1" ht="11.25">
      <c r="A22" s="1852" t="s">
        <v>2648</v>
      </c>
      <c r="B22" s="1852" t="s">
        <v>16</v>
      </c>
      <c r="C22" s="1852" t="s">
        <v>2728</v>
      </c>
      <c r="D22" s="1852" t="s">
        <v>2729</v>
      </c>
      <c r="E22" s="1852" t="s">
        <v>2730</v>
      </c>
      <c r="F22" s="1852" t="s">
        <v>2731</v>
      </c>
      <c r="G22" s="1852" t="s">
        <v>2732</v>
      </c>
      <c r="H22" s="1852" t="s">
        <v>22</v>
      </c>
      <c r="I22" s="1852" t="s">
        <v>807</v>
      </c>
    </row>
    <row customHeight="1" ht="11.25">
      <c r="A23" s="1852" t="s">
        <v>2648</v>
      </c>
      <c r="B23" s="1852" t="s">
        <v>16</v>
      </c>
      <c r="C23" s="1852" t="s">
        <v>2733</v>
      </c>
      <c r="D23" s="1852" t="s">
        <v>2734</v>
      </c>
      <c r="E23" s="1852" t="s">
        <v>2735</v>
      </c>
      <c r="F23" s="1852" t="s">
        <v>2731</v>
      </c>
      <c r="G23" s="1852" t="s">
        <v>22</v>
      </c>
      <c r="H23" s="1852" t="s">
        <v>22</v>
      </c>
      <c r="I23" s="1852" t="s">
        <v>807</v>
      </c>
    </row>
    <row customHeight="1" ht="11.25">
      <c r="A24" s="1852" t="s">
        <v>2648</v>
      </c>
      <c r="B24" s="1852" t="s">
        <v>16</v>
      </c>
      <c r="C24" s="1852" t="s">
        <v>2736</v>
      </c>
      <c r="D24" s="1852" t="s">
        <v>2737</v>
      </c>
      <c r="E24" s="1852" t="s">
        <v>2738</v>
      </c>
      <c r="F24" s="1852" t="s">
        <v>2739</v>
      </c>
      <c r="G24" s="1852" t="s">
        <v>22</v>
      </c>
      <c r="H24" s="1852" t="s">
        <v>22</v>
      </c>
      <c r="I24" s="1852" t="s">
        <v>807</v>
      </c>
    </row>
    <row customHeight="1" ht="11.25">
      <c r="A25" s="1852" t="s">
        <v>2648</v>
      </c>
      <c r="B25" s="1852" t="s">
        <v>16</v>
      </c>
      <c r="C25" s="1852" t="s">
        <v>2740</v>
      </c>
      <c r="D25" s="1852" t="s">
        <v>2741</v>
      </c>
      <c r="E25" s="1852" t="s">
        <v>2742</v>
      </c>
      <c r="F25" s="1852" t="s">
        <v>2666</v>
      </c>
      <c r="G25" s="1852" t="s">
        <v>22</v>
      </c>
      <c r="H25" s="1852" t="s">
        <v>22</v>
      </c>
      <c r="I25" s="1852" t="s">
        <v>807</v>
      </c>
    </row>
    <row customHeight="1" ht="11.25">
      <c r="A26" s="1852" t="s">
        <v>2648</v>
      </c>
      <c r="B26" s="1852" t="s">
        <v>16</v>
      </c>
      <c r="C26" s="1852" t="s">
        <v>2743</v>
      </c>
      <c r="D26" s="1852" t="s">
        <v>2744</v>
      </c>
      <c r="E26" s="1852" t="s">
        <v>2745</v>
      </c>
      <c r="F26" s="1852" t="s">
        <v>2706</v>
      </c>
      <c r="G26" s="1852" t="s">
        <v>22</v>
      </c>
      <c r="H26" s="1852" t="s">
        <v>22</v>
      </c>
      <c r="I26" s="1852" t="s">
        <v>807</v>
      </c>
    </row>
    <row customHeight="1" ht="11.25">
      <c r="A27" s="1852" t="s">
        <v>2648</v>
      </c>
      <c r="B27" s="1852" t="s">
        <v>16</v>
      </c>
      <c r="C27" s="1852" t="s">
        <v>2746</v>
      </c>
      <c r="D27" s="1852" t="s">
        <v>2747</v>
      </c>
      <c r="E27" s="1852" t="s">
        <v>2748</v>
      </c>
      <c r="F27" s="1852" t="s">
        <v>2731</v>
      </c>
      <c r="G27" s="1852" t="s">
        <v>22</v>
      </c>
      <c r="H27" s="1852" t="s">
        <v>22</v>
      </c>
      <c r="I27" s="1852" t="s">
        <v>807</v>
      </c>
    </row>
    <row customHeight="1" ht="11.25">
      <c r="A28" s="1852" t="s">
        <v>2648</v>
      </c>
      <c r="B28" s="1852" t="s">
        <v>16</v>
      </c>
      <c r="C28" s="1852" t="s">
        <v>2749</v>
      </c>
      <c r="D28" s="1852" t="s">
        <v>2750</v>
      </c>
      <c r="E28" s="1852" t="s">
        <v>2751</v>
      </c>
      <c r="F28" s="1852" t="s">
        <v>2674</v>
      </c>
      <c r="G28" s="1852" t="s">
        <v>2752</v>
      </c>
      <c r="H28" s="1852" t="s">
        <v>22</v>
      </c>
      <c r="I28" s="1852" t="s">
        <v>807</v>
      </c>
    </row>
    <row customHeight="1" ht="11.25">
      <c r="A29" s="1852" t="s">
        <v>2648</v>
      </c>
      <c r="B29" s="1852" t="s">
        <v>16</v>
      </c>
      <c r="C29" s="1852" t="s">
        <v>2753</v>
      </c>
      <c r="D29" s="1852" t="s">
        <v>2754</v>
      </c>
      <c r="E29" s="1852" t="s">
        <v>2755</v>
      </c>
      <c r="F29" s="1852" t="s">
        <v>2756</v>
      </c>
      <c r="G29" s="1852" t="s">
        <v>22</v>
      </c>
      <c r="H29" s="1852" t="s">
        <v>22</v>
      </c>
      <c r="I29" s="1852" t="s">
        <v>807</v>
      </c>
    </row>
    <row customHeight="1" ht="11.25">
      <c r="A30" s="1852" t="s">
        <v>2648</v>
      </c>
      <c r="B30" s="1852" t="s">
        <v>16</v>
      </c>
      <c r="C30" s="1852" t="s">
        <v>2757</v>
      </c>
      <c r="D30" s="1852" t="s">
        <v>2758</v>
      </c>
      <c r="E30" s="1852" t="s">
        <v>2759</v>
      </c>
      <c r="F30" s="1852" t="s">
        <v>2686</v>
      </c>
      <c r="G30" s="1852" t="s">
        <v>22</v>
      </c>
      <c r="H30" s="1852" t="s">
        <v>22</v>
      </c>
      <c r="I30" s="1852" t="s">
        <v>807</v>
      </c>
    </row>
    <row customHeight="1" ht="11.25">
      <c r="A31" s="1852" t="s">
        <v>2648</v>
      </c>
      <c r="B31" s="1852" t="s">
        <v>16</v>
      </c>
      <c r="C31" s="1852" t="s">
        <v>2760</v>
      </c>
      <c r="D31" s="1852" t="s">
        <v>2761</v>
      </c>
      <c r="E31" s="1852" t="s">
        <v>2762</v>
      </c>
      <c r="F31" s="1852" t="s">
        <v>2763</v>
      </c>
      <c r="G31" s="1852" t="s">
        <v>22</v>
      </c>
      <c r="H31" s="1852" t="s">
        <v>22</v>
      </c>
      <c r="I31" s="1852" t="s">
        <v>807</v>
      </c>
    </row>
    <row customHeight="1" ht="11.25">
      <c r="A32" s="1852" t="s">
        <v>2648</v>
      </c>
      <c r="B32" s="1852" t="s">
        <v>16</v>
      </c>
      <c r="C32" s="1852" t="s">
        <v>2764</v>
      </c>
      <c r="D32" s="1852" t="s">
        <v>2765</v>
      </c>
      <c r="E32" s="1852" t="s">
        <v>2766</v>
      </c>
      <c r="F32" s="1852" t="s">
        <v>2767</v>
      </c>
      <c r="G32" s="1852" t="s">
        <v>22</v>
      </c>
      <c r="H32" s="1852" t="s">
        <v>22</v>
      </c>
      <c r="I32" s="1852" t="s">
        <v>807</v>
      </c>
    </row>
    <row customHeight="1" ht="11.25">
      <c r="A33" s="1852" t="s">
        <v>2648</v>
      </c>
      <c r="B33" s="1852" t="s">
        <v>16</v>
      </c>
      <c r="C33" s="1852" t="s">
        <v>2768</v>
      </c>
      <c r="D33" s="1852" t="s">
        <v>2769</v>
      </c>
      <c r="E33" s="1852" t="s">
        <v>2770</v>
      </c>
      <c r="F33" s="1852" t="s">
        <v>2706</v>
      </c>
      <c r="G33" s="1852" t="s">
        <v>22</v>
      </c>
      <c r="H33" s="1852" t="s">
        <v>22</v>
      </c>
      <c r="I33" s="1852" t="s">
        <v>807</v>
      </c>
    </row>
    <row customHeight="1" ht="11.25">
      <c r="A34" s="1852" t="s">
        <v>2648</v>
      </c>
      <c r="B34" s="1852" t="s">
        <v>16</v>
      </c>
      <c r="C34" s="1852" t="s">
        <v>2771</v>
      </c>
      <c r="D34" s="1852" t="s">
        <v>2772</v>
      </c>
      <c r="E34" s="1852" t="s">
        <v>2773</v>
      </c>
      <c r="F34" s="1852" t="s">
        <v>2731</v>
      </c>
      <c r="G34" s="1852" t="s">
        <v>22</v>
      </c>
      <c r="H34" s="1852" t="s">
        <v>22</v>
      </c>
      <c r="I34" s="1852" t="s">
        <v>807</v>
      </c>
    </row>
    <row customHeight="1" ht="11.25">
      <c r="A35" s="1852" t="s">
        <v>2648</v>
      </c>
      <c r="B35" s="1852" t="s">
        <v>16</v>
      </c>
      <c r="C35" s="1852" t="s">
        <v>2774</v>
      </c>
      <c r="D35" s="1852" t="s">
        <v>2775</v>
      </c>
      <c r="E35" s="1852" t="s">
        <v>2776</v>
      </c>
      <c r="F35" s="1852" t="s">
        <v>2777</v>
      </c>
      <c r="G35" s="1852" t="s">
        <v>22</v>
      </c>
      <c r="H35" s="1852" t="s">
        <v>2778</v>
      </c>
      <c r="I35" s="1852" t="s">
        <v>807</v>
      </c>
    </row>
    <row customHeight="1" ht="11.25">
      <c r="A36" s="1852" t="s">
        <v>2648</v>
      </c>
      <c r="B36" s="1852" t="s">
        <v>16</v>
      </c>
      <c r="C36" s="1852" t="s">
        <v>22</v>
      </c>
      <c r="D36" s="1852" t="s">
        <v>2779</v>
      </c>
      <c r="E36" s="1852" t="s">
        <v>2780</v>
      </c>
      <c r="F36" s="1852" t="s">
        <v>2710</v>
      </c>
      <c r="G36" s="1852" t="s">
        <v>22</v>
      </c>
      <c r="H36" s="1852" t="s">
        <v>22</v>
      </c>
      <c r="I36" s="1852" t="s">
        <v>807</v>
      </c>
    </row>
    <row customHeight="1" ht="11.25">
      <c r="A37" s="1852" t="s">
        <v>2648</v>
      </c>
      <c r="B37" s="1852" t="s">
        <v>16</v>
      </c>
      <c r="C37" s="1852" t="s">
        <v>2781</v>
      </c>
      <c r="D37" s="1852" t="s">
        <v>2782</v>
      </c>
      <c r="E37" s="1852" t="s">
        <v>2783</v>
      </c>
      <c r="F37" s="1852" t="s">
        <v>2670</v>
      </c>
      <c r="G37" s="1852" t="s">
        <v>22</v>
      </c>
      <c r="H37" s="1852" t="s">
        <v>22</v>
      </c>
      <c r="I37" s="1852" t="s">
        <v>807</v>
      </c>
    </row>
    <row customHeight="1" ht="11.25">
      <c r="A38" s="1852" t="s">
        <v>2648</v>
      </c>
      <c r="B38" s="1852" t="s">
        <v>16</v>
      </c>
      <c r="C38" s="1852" t="s">
        <v>2784</v>
      </c>
      <c r="D38" s="1852" t="s">
        <v>2785</v>
      </c>
      <c r="E38" s="1852" t="s">
        <v>2786</v>
      </c>
      <c r="F38" s="1852" t="s">
        <v>2767</v>
      </c>
      <c r="G38" s="1852" t="s">
        <v>2787</v>
      </c>
      <c r="H38" s="1852" t="s">
        <v>22</v>
      </c>
      <c r="I38" s="1852" t="s">
        <v>807</v>
      </c>
    </row>
    <row customHeight="1" ht="11.25">
      <c r="A39" s="1852" t="s">
        <v>2648</v>
      </c>
      <c r="B39" s="1852" t="s">
        <v>16</v>
      </c>
      <c r="C39" s="1852" t="s">
        <v>2788</v>
      </c>
      <c r="D39" s="1852" t="s">
        <v>2789</v>
      </c>
      <c r="E39" s="1852" t="s">
        <v>2790</v>
      </c>
      <c r="F39" s="1852" t="s">
        <v>2791</v>
      </c>
      <c r="G39" s="1852" t="s">
        <v>22</v>
      </c>
      <c r="H39" s="1852" t="s">
        <v>22</v>
      </c>
      <c r="I39" s="1852" t="s">
        <v>807</v>
      </c>
    </row>
    <row customHeight="1" ht="11.25">
      <c r="A40" s="1852" t="s">
        <v>2648</v>
      </c>
      <c r="B40" s="1852" t="s">
        <v>16</v>
      </c>
      <c r="C40" s="1852" t="s">
        <v>2792</v>
      </c>
      <c r="D40" s="1852" t="s">
        <v>2793</v>
      </c>
      <c r="E40" s="1852" t="s">
        <v>2794</v>
      </c>
      <c r="F40" s="1852" t="s">
        <v>2795</v>
      </c>
      <c r="G40" s="1852" t="s">
        <v>22</v>
      </c>
      <c r="H40" s="1852" t="s">
        <v>2796</v>
      </c>
      <c r="I40" s="1852" t="s">
        <v>807</v>
      </c>
    </row>
    <row customHeight="1" ht="11.25">
      <c r="A41" s="1852" t="s">
        <v>2648</v>
      </c>
      <c r="B41" s="1852" t="s">
        <v>16</v>
      </c>
      <c r="C41" s="1852" t="s">
        <v>2797</v>
      </c>
      <c r="D41" s="1852" t="s">
        <v>2798</v>
      </c>
      <c r="E41" s="1852" t="s">
        <v>2799</v>
      </c>
      <c r="F41" s="1852" t="s">
        <v>2777</v>
      </c>
      <c r="G41" s="1852" t="s">
        <v>2800</v>
      </c>
      <c r="H41" s="1852" t="s">
        <v>2801</v>
      </c>
      <c r="I41" s="1852" t="s">
        <v>807</v>
      </c>
    </row>
    <row customHeight="1" ht="11.25">
      <c r="A42" s="1852" t="s">
        <v>2648</v>
      </c>
      <c r="B42" s="1852" t="s">
        <v>16</v>
      </c>
      <c r="C42" s="1852" t="s">
        <v>2802</v>
      </c>
      <c r="D42" s="1852" t="s">
        <v>2803</v>
      </c>
      <c r="E42" s="1852" t="s">
        <v>2804</v>
      </c>
      <c r="F42" s="1852" t="s">
        <v>2805</v>
      </c>
      <c r="G42" s="1852" t="s">
        <v>22</v>
      </c>
      <c r="H42" s="1852" t="s">
        <v>22</v>
      </c>
      <c r="I42" s="1852" t="s">
        <v>807</v>
      </c>
    </row>
    <row customHeight="1" ht="11.25">
      <c r="A43" s="1852" t="s">
        <v>2648</v>
      </c>
      <c r="B43" s="1852" t="s">
        <v>16</v>
      </c>
      <c r="C43" s="1852" t="s">
        <v>2806</v>
      </c>
      <c r="D43" s="1852" t="s">
        <v>2807</v>
      </c>
      <c r="E43" s="1852" t="s">
        <v>2808</v>
      </c>
      <c r="F43" s="1852" t="s">
        <v>2809</v>
      </c>
      <c r="G43" s="1852" t="s">
        <v>22</v>
      </c>
      <c r="H43" s="1852" t="s">
        <v>2810</v>
      </c>
      <c r="I43" s="1852" t="s">
        <v>807</v>
      </c>
    </row>
    <row customHeight="1" ht="11.25">
      <c r="A44" s="1852" t="s">
        <v>2648</v>
      </c>
      <c r="B44" s="1852" t="s">
        <v>16</v>
      </c>
      <c r="C44" s="1852" t="s">
        <v>2811</v>
      </c>
      <c r="D44" s="1852" t="s">
        <v>2812</v>
      </c>
      <c r="E44" s="1852" t="s">
        <v>2813</v>
      </c>
      <c r="F44" s="1852" t="s">
        <v>2763</v>
      </c>
      <c r="G44" s="1852" t="s">
        <v>22</v>
      </c>
      <c r="H44" s="1852" t="s">
        <v>22</v>
      </c>
      <c r="I44" s="1852" t="s">
        <v>807</v>
      </c>
    </row>
    <row customHeight="1" ht="11.25">
      <c r="A45" s="1852" t="s">
        <v>2648</v>
      </c>
      <c r="B45" s="1852" t="s">
        <v>16</v>
      </c>
      <c r="C45" s="1852" t="s">
        <v>2814</v>
      </c>
      <c r="D45" s="1852" t="s">
        <v>2815</v>
      </c>
      <c r="E45" s="1852" t="s">
        <v>2816</v>
      </c>
      <c r="F45" s="1852" t="s">
        <v>2674</v>
      </c>
      <c r="G45" s="1852" t="s">
        <v>2817</v>
      </c>
      <c r="H45" s="1852" t="s">
        <v>22</v>
      </c>
      <c r="I45" s="1852" t="s">
        <v>807</v>
      </c>
    </row>
    <row customHeight="1" ht="11.25">
      <c r="A46" s="1852" t="s">
        <v>2648</v>
      </c>
      <c r="B46" s="1852" t="s">
        <v>16</v>
      </c>
      <c r="C46" s="1852" t="s">
        <v>2818</v>
      </c>
      <c r="D46" s="1852" t="s">
        <v>2819</v>
      </c>
      <c r="E46" s="1852" t="s">
        <v>2820</v>
      </c>
      <c r="F46" s="1852" t="s">
        <v>2682</v>
      </c>
      <c r="G46" s="1852" t="s">
        <v>22</v>
      </c>
      <c r="H46" s="1852" t="s">
        <v>22</v>
      </c>
      <c r="I46" s="1852" t="s">
        <v>807</v>
      </c>
    </row>
    <row customHeight="1" ht="11.25">
      <c r="A47" s="1852" t="s">
        <v>2648</v>
      </c>
      <c r="B47" s="1852" t="s">
        <v>16</v>
      </c>
      <c r="C47" s="1852" t="s">
        <v>2821</v>
      </c>
      <c r="D47" s="1852" t="s">
        <v>2822</v>
      </c>
      <c r="E47" s="1852" t="s">
        <v>2823</v>
      </c>
      <c r="F47" s="1852" t="s">
        <v>2809</v>
      </c>
      <c r="G47" s="1852" t="s">
        <v>22</v>
      </c>
      <c r="H47" s="1852" t="s">
        <v>22</v>
      </c>
      <c r="I47" s="1852" t="s">
        <v>807</v>
      </c>
    </row>
    <row customHeight="1" ht="11.25">
      <c r="A48" s="1852" t="s">
        <v>2648</v>
      </c>
      <c r="B48" s="1852" t="s">
        <v>16</v>
      </c>
      <c r="C48" s="1852" t="s">
        <v>2824</v>
      </c>
      <c r="D48" s="1852" t="s">
        <v>2825</v>
      </c>
      <c r="E48" s="1852" t="s">
        <v>2826</v>
      </c>
      <c r="F48" s="1852" t="s">
        <v>2682</v>
      </c>
      <c r="G48" s="1852" t="s">
        <v>2827</v>
      </c>
      <c r="H48" s="1852" t="s">
        <v>22</v>
      </c>
      <c r="I48" s="1852" t="s">
        <v>807</v>
      </c>
    </row>
    <row customHeight="1" ht="11.25">
      <c r="A49" s="1852" t="s">
        <v>2648</v>
      </c>
      <c r="B49" s="1852" t="s">
        <v>16</v>
      </c>
      <c r="C49" s="1852" t="s">
        <v>2828</v>
      </c>
      <c r="D49" s="1852" t="s">
        <v>2829</v>
      </c>
      <c r="E49" s="1852" t="s">
        <v>2830</v>
      </c>
      <c r="F49" s="1852" t="s">
        <v>2763</v>
      </c>
      <c r="G49" s="1852" t="s">
        <v>22</v>
      </c>
      <c r="H49" s="1852" t="s">
        <v>22</v>
      </c>
      <c r="I49" s="1852" t="s">
        <v>807</v>
      </c>
    </row>
    <row customHeight="1" ht="11.25">
      <c r="A50" s="1852" t="s">
        <v>2648</v>
      </c>
      <c r="B50" s="1852" t="s">
        <v>16</v>
      </c>
      <c r="C50" s="1852" t="s">
        <v>2831</v>
      </c>
      <c r="D50" s="1852" t="s">
        <v>2832</v>
      </c>
      <c r="E50" s="1852" t="s">
        <v>2833</v>
      </c>
      <c r="F50" s="1852" t="s">
        <v>2809</v>
      </c>
      <c r="G50" s="1852" t="s">
        <v>22</v>
      </c>
      <c r="H50" s="1852" t="s">
        <v>22</v>
      </c>
      <c r="I50" s="1852" t="s">
        <v>807</v>
      </c>
    </row>
    <row customHeight="1" ht="11.25">
      <c r="A51" s="1852" t="s">
        <v>2648</v>
      </c>
      <c r="B51" s="1852" t="s">
        <v>16</v>
      </c>
      <c r="C51" s="1852" t="s">
        <v>2834</v>
      </c>
      <c r="D51" s="1852" t="s">
        <v>2835</v>
      </c>
      <c r="E51" s="1852" t="s">
        <v>2836</v>
      </c>
      <c r="F51" s="1852" t="s">
        <v>2706</v>
      </c>
      <c r="G51" s="1852" t="s">
        <v>2837</v>
      </c>
      <c r="H51" s="1852" t="s">
        <v>22</v>
      </c>
      <c r="I51" s="1852" t="s">
        <v>807</v>
      </c>
    </row>
    <row customHeight="1" ht="11.25">
      <c r="A52" s="1852" t="s">
        <v>2648</v>
      </c>
      <c r="B52" s="1852" t="s">
        <v>16</v>
      </c>
      <c r="C52" s="1852" t="s">
        <v>2838</v>
      </c>
      <c r="D52" s="1852" t="s">
        <v>2839</v>
      </c>
      <c r="E52" s="1852" t="s">
        <v>2840</v>
      </c>
      <c r="F52" s="1852" t="s">
        <v>2841</v>
      </c>
      <c r="G52" s="1852" t="s">
        <v>22</v>
      </c>
      <c r="H52" s="1852" t="s">
        <v>22</v>
      </c>
      <c r="I52" s="1852" t="s">
        <v>807</v>
      </c>
    </row>
    <row customHeight="1" ht="11.25">
      <c r="A53" s="1852" t="s">
        <v>2648</v>
      </c>
      <c r="B53" s="1852" t="s">
        <v>16</v>
      </c>
      <c r="C53" s="1852" t="s">
        <v>2842</v>
      </c>
      <c r="D53" s="1852" t="s">
        <v>2843</v>
      </c>
      <c r="E53" s="1852" t="s">
        <v>2844</v>
      </c>
      <c r="F53" s="1852" t="s">
        <v>2763</v>
      </c>
      <c r="G53" s="1852" t="s">
        <v>22</v>
      </c>
      <c r="H53" s="1852" t="s">
        <v>22</v>
      </c>
      <c r="I53" s="1852" t="s">
        <v>807</v>
      </c>
    </row>
    <row customHeight="1" ht="11.25">
      <c r="A54" s="1852" t="s">
        <v>2648</v>
      </c>
      <c r="B54" s="1852" t="s">
        <v>16</v>
      </c>
      <c r="C54" s="1852" t="s">
        <v>2845</v>
      </c>
      <c r="D54" s="1852" t="s">
        <v>2846</v>
      </c>
      <c r="E54" s="1852" t="s">
        <v>2847</v>
      </c>
      <c r="F54" s="1852" t="s">
        <v>2690</v>
      </c>
      <c r="G54" s="1852" t="s">
        <v>22</v>
      </c>
      <c r="H54" s="1852" t="s">
        <v>2848</v>
      </c>
      <c r="I54" s="1852" t="s">
        <v>807</v>
      </c>
    </row>
    <row customHeight="1" ht="11.25">
      <c r="A55" s="1852" t="s">
        <v>2648</v>
      </c>
      <c r="B55" s="1852" t="s">
        <v>16</v>
      </c>
      <c r="C55" s="1852" t="s">
        <v>2849</v>
      </c>
      <c r="D55" s="1852" t="s">
        <v>2850</v>
      </c>
      <c r="E55" s="1852" t="s">
        <v>2851</v>
      </c>
      <c r="F55" s="1852" t="s">
        <v>2706</v>
      </c>
      <c r="G55" s="1852" t="s">
        <v>22</v>
      </c>
      <c r="H55" s="1852" t="s">
        <v>22</v>
      </c>
      <c r="I55" s="1852" t="s">
        <v>807</v>
      </c>
    </row>
    <row customHeight="1" ht="11.25">
      <c r="A56" s="1852" t="s">
        <v>2648</v>
      </c>
      <c r="B56" s="1852" t="s">
        <v>16</v>
      </c>
      <c r="C56" s="1852" t="s">
        <v>2852</v>
      </c>
      <c r="D56" s="1852" t="s">
        <v>2853</v>
      </c>
      <c r="E56" s="1852" t="s">
        <v>2854</v>
      </c>
      <c r="F56" s="1852" t="s">
        <v>2706</v>
      </c>
      <c r="G56" s="1852" t="s">
        <v>22</v>
      </c>
      <c r="H56" s="1852" t="s">
        <v>2855</v>
      </c>
      <c r="I56" s="1852" t="s">
        <v>807</v>
      </c>
    </row>
    <row customHeight="1" ht="11.25">
      <c r="A57" s="1852" t="s">
        <v>2648</v>
      </c>
      <c r="B57" s="1852" t="s">
        <v>16</v>
      </c>
      <c r="C57" s="1852" t="s">
        <v>2856</v>
      </c>
      <c r="D57" s="1852" t="s">
        <v>2857</v>
      </c>
      <c r="E57" s="1852" t="s">
        <v>2858</v>
      </c>
      <c r="F57" s="1852" t="s">
        <v>2714</v>
      </c>
      <c r="G57" s="1852" t="s">
        <v>2859</v>
      </c>
      <c r="H57" s="1852" t="s">
        <v>22</v>
      </c>
      <c r="I57" s="1852" t="s">
        <v>807</v>
      </c>
    </row>
    <row customHeight="1" ht="11.25">
      <c r="A58" s="1852" t="s">
        <v>2648</v>
      </c>
      <c r="B58" s="1852" t="s">
        <v>16</v>
      </c>
      <c r="C58" s="1852" t="s">
        <v>2860</v>
      </c>
      <c r="D58" s="1852" t="s">
        <v>2861</v>
      </c>
      <c r="E58" s="1852" t="s">
        <v>2862</v>
      </c>
      <c r="F58" s="1852" t="s">
        <v>2714</v>
      </c>
      <c r="G58" s="1852" t="s">
        <v>22</v>
      </c>
      <c r="H58" s="1852" t="s">
        <v>22</v>
      </c>
      <c r="I58" s="1852" t="s">
        <v>807</v>
      </c>
    </row>
    <row customHeight="1" ht="11.25">
      <c r="A59" s="1852" t="s">
        <v>2648</v>
      </c>
      <c r="B59" s="1852" t="s">
        <v>16</v>
      </c>
      <c r="C59" s="1852" t="s">
        <v>2863</v>
      </c>
      <c r="D59" s="1852" t="s">
        <v>2864</v>
      </c>
      <c r="E59" s="1852" t="s">
        <v>2865</v>
      </c>
      <c r="F59" s="1852" t="s">
        <v>2670</v>
      </c>
      <c r="G59" s="1852" t="s">
        <v>22</v>
      </c>
      <c r="H59" s="1852" t="s">
        <v>22</v>
      </c>
      <c r="I59" s="1852" t="s">
        <v>807</v>
      </c>
    </row>
    <row customHeight="1" ht="11.25">
      <c r="A60" s="1852" t="s">
        <v>2648</v>
      </c>
      <c r="B60" s="1852" t="s">
        <v>16</v>
      </c>
      <c r="C60" s="1852" t="s">
        <v>2866</v>
      </c>
      <c r="D60" s="1852" t="s">
        <v>2867</v>
      </c>
      <c r="E60" s="1852" t="s">
        <v>2868</v>
      </c>
      <c r="F60" s="1852" t="s">
        <v>2767</v>
      </c>
      <c r="G60" s="1852" t="s">
        <v>22</v>
      </c>
      <c r="H60" s="1852" t="s">
        <v>22</v>
      </c>
      <c r="I60" s="1852" t="s">
        <v>807</v>
      </c>
    </row>
    <row customHeight="1" ht="11.25">
      <c r="A61" s="1852" t="s">
        <v>2648</v>
      </c>
      <c r="B61" s="1852" t="s">
        <v>16</v>
      </c>
      <c r="C61" s="1852" t="s">
        <v>2869</v>
      </c>
      <c r="D61" s="1852" t="s">
        <v>2870</v>
      </c>
      <c r="E61" s="1852" t="s">
        <v>2871</v>
      </c>
      <c r="F61" s="1852" t="s">
        <v>2710</v>
      </c>
      <c r="G61" s="1852" t="s">
        <v>22</v>
      </c>
      <c r="H61" s="1852" t="s">
        <v>22</v>
      </c>
      <c r="I61" s="1852" t="s">
        <v>807</v>
      </c>
    </row>
    <row customHeight="1" ht="11.25">
      <c r="A62" s="1852" t="s">
        <v>2648</v>
      </c>
      <c r="B62" s="1852" t="s">
        <v>16</v>
      </c>
      <c r="C62" s="1852" t="s">
        <v>2872</v>
      </c>
      <c r="D62" s="1852" t="s">
        <v>2873</v>
      </c>
      <c r="E62" s="1852" t="s">
        <v>2874</v>
      </c>
      <c r="F62" s="1852" t="s">
        <v>2678</v>
      </c>
      <c r="G62" s="1852" t="s">
        <v>22</v>
      </c>
      <c r="H62" s="1852" t="s">
        <v>22</v>
      </c>
      <c r="I62" s="1852" t="s">
        <v>807</v>
      </c>
    </row>
    <row customHeight="1" ht="11.25">
      <c r="A63" s="1852" t="s">
        <v>2648</v>
      </c>
      <c r="B63" s="1852" t="s">
        <v>16</v>
      </c>
      <c r="C63" s="1852" t="s">
        <v>2875</v>
      </c>
      <c r="D63" s="1852" t="s">
        <v>2876</v>
      </c>
      <c r="E63" s="1852" t="s">
        <v>2877</v>
      </c>
      <c r="F63" s="1852" t="s">
        <v>2674</v>
      </c>
      <c r="G63" s="1852" t="s">
        <v>22</v>
      </c>
      <c r="H63" s="1852" t="s">
        <v>22</v>
      </c>
      <c r="I63" s="1852" t="s">
        <v>807</v>
      </c>
    </row>
    <row customHeight="1" ht="11.25">
      <c r="A64" s="1852" t="s">
        <v>2648</v>
      </c>
      <c r="B64" s="1852" t="s">
        <v>16</v>
      </c>
      <c r="C64" s="1852" t="s">
        <v>2878</v>
      </c>
      <c r="D64" s="1852" t="s">
        <v>2879</v>
      </c>
      <c r="E64" s="1852" t="s">
        <v>2880</v>
      </c>
      <c r="F64" s="1852" t="s">
        <v>2706</v>
      </c>
      <c r="G64" s="1852" t="s">
        <v>22</v>
      </c>
      <c r="H64" s="1852" t="s">
        <v>22</v>
      </c>
      <c r="I64" s="1852" t="s">
        <v>807</v>
      </c>
    </row>
    <row customHeight="1" ht="11.25">
      <c r="A65" s="1852" t="s">
        <v>2648</v>
      </c>
      <c r="B65" s="1852" t="s">
        <v>16</v>
      </c>
      <c r="C65" s="1852" t="s">
        <v>2881</v>
      </c>
      <c r="D65" s="1852" t="s">
        <v>2882</v>
      </c>
      <c r="E65" s="1852" t="s">
        <v>2883</v>
      </c>
      <c r="F65" s="1852" t="s">
        <v>2767</v>
      </c>
      <c r="G65" s="1852" t="s">
        <v>22</v>
      </c>
      <c r="H65" s="1852" t="s">
        <v>22</v>
      </c>
      <c r="I65" s="1852" t="s">
        <v>807</v>
      </c>
    </row>
    <row customHeight="1" ht="11.25">
      <c r="A66" s="1852" t="s">
        <v>2648</v>
      </c>
      <c r="B66" s="1852" t="s">
        <v>16</v>
      </c>
      <c r="C66" s="1852" t="s">
        <v>2884</v>
      </c>
      <c r="D66" s="1852" t="s">
        <v>2885</v>
      </c>
      <c r="E66" s="1852" t="s">
        <v>2886</v>
      </c>
      <c r="F66" s="1852" t="s">
        <v>2678</v>
      </c>
      <c r="G66" s="1852" t="s">
        <v>22</v>
      </c>
      <c r="H66" s="1852" t="s">
        <v>22</v>
      </c>
      <c r="I66" s="1852" t="s">
        <v>807</v>
      </c>
    </row>
    <row customHeight="1" ht="11.25">
      <c r="A67" s="1852" t="s">
        <v>2648</v>
      </c>
      <c r="B67" s="1852" t="s">
        <v>16</v>
      </c>
      <c r="C67" s="1852" t="s">
        <v>2887</v>
      </c>
      <c r="D67" s="1852" t="s">
        <v>2888</v>
      </c>
      <c r="E67" s="1852" t="s">
        <v>2889</v>
      </c>
      <c r="F67" s="1852" t="s">
        <v>2701</v>
      </c>
      <c r="G67" s="1852" t="s">
        <v>22</v>
      </c>
      <c r="H67" s="1852" t="s">
        <v>22</v>
      </c>
      <c r="I67" s="1852" t="s">
        <v>807</v>
      </c>
    </row>
    <row customHeight="1" ht="11.25">
      <c r="A68" s="1852" t="s">
        <v>2648</v>
      </c>
      <c r="B68" s="1852" t="s">
        <v>16</v>
      </c>
      <c r="C68" s="1852" t="s">
        <v>2890</v>
      </c>
      <c r="D68" s="1852" t="s">
        <v>2891</v>
      </c>
      <c r="E68" s="1852" t="s">
        <v>2892</v>
      </c>
      <c r="F68" s="1852" t="s">
        <v>2710</v>
      </c>
      <c r="G68" s="1852" t="s">
        <v>22</v>
      </c>
      <c r="H68" s="1852" t="s">
        <v>22</v>
      </c>
      <c r="I68" s="1852" t="s">
        <v>807</v>
      </c>
    </row>
    <row customHeight="1" ht="11.25">
      <c r="A69" s="1852" t="s">
        <v>2648</v>
      </c>
      <c r="B69" s="1852" t="s">
        <v>16</v>
      </c>
      <c r="C69" s="1852" t="s">
        <v>2893</v>
      </c>
      <c r="D69" s="1852" t="s">
        <v>2894</v>
      </c>
      <c r="E69" s="1852" t="s">
        <v>2895</v>
      </c>
      <c r="F69" s="1852" t="s">
        <v>2896</v>
      </c>
      <c r="G69" s="1852" t="s">
        <v>2897</v>
      </c>
      <c r="H69" s="1852" t="s">
        <v>22</v>
      </c>
      <c r="I69" s="1852" t="s">
        <v>807</v>
      </c>
    </row>
    <row customHeight="1" ht="11.25">
      <c r="A70" s="1852" t="s">
        <v>2648</v>
      </c>
      <c r="B70" s="1852" t="s">
        <v>16</v>
      </c>
      <c r="C70" s="1852" t="s">
        <v>2898</v>
      </c>
      <c r="D70" s="1852" t="s">
        <v>2899</v>
      </c>
      <c r="E70" s="1852" t="s">
        <v>2900</v>
      </c>
      <c r="F70" s="1852" t="s">
        <v>2901</v>
      </c>
      <c r="G70" s="1852" t="s">
        <v>2902</v>
      </c>
      <c r="H70" s="1852" t="s">
        <v>22</v>
      </c>
      <c r="I70" s="1852" t="s">
        <v>807</v>
      </c>
    </row>
    <row customHeight="1" ht="11.25">
      <c r="A71" s="1852" t="s">
        <v>2648</v>
      </c>
      <c r="B71" s="1852" t="s">
        <v>16</v>
      </c>
      <c r="C71" s="1852" t="s">
        <v>2903</v>
      </c>
      <c r="D71" s="1852" t="s">
        <v>2904</v>
      </c>
      <c r="E71" s="1852" t="s">
        <v>2905</v>
      </c>
      <c r="F71" s="1852" t="s">
        <v>2896</v>
      </c>
      <c r="G71" s="1852" t="s">
        <v>2906</v>
      </c>
      <c r="H71" s="1852" t="s">
        <v>22</v>
      </c>
      <c r="I71" s="1852" t="s">
        <v>807</v>
      </c>
    </row>
    <row customHeight="1" ht="11.25">
      <c r="A72" s="1852" t="s">
        <v>2648</v>
      </c>
      <c r="B72" s="1852" t="s">
        <v>16</v>
      </c>
      <c r="C72" s="1852" t="s">
        <v>2907</v>
      </c>
      <c r="D72" s="1852" t="s">
        <v>2908</v>
      </c>
      <c r="E72" s="1852" t="s">
        <v>2909</v>
      </c>
      <c r="F72" s="1852" t="s">
        <v>2910</v>
      </c>
      <c r="G72" s="1852" t="s">
        <v>2911</v>
      </c>
      <c r="H72" s="1852" t="s">
        <v>22</v>
      </c>
      <c r="I72" s="1852" t="s">
        <v>807</v>
      </c>
    </row>
    <row customHeight="1" ht="11.25">
      <c r="A73" s="1852" t="s">
        <v>2648</v>
      </c>
      <c r="B73" s="1852" t="s">
        <v>16</v>
      </c>
      <c r="C73" s="1852" t="s">
        <v>2912</v>
      </c>
      <c r="D73" s="1852" t="s">
        <v>2913</v>
      </c>
      <c r="E73" s="1852" t="s">
        <v>2914</v>
      </c>
      <c r="F73" s="1852" t="s">
        <v>2731</v>
      </c>
      <c r="G73" s="1852" t="s">
        <v>2915</v>
      </c>
      <c r="H73" s="1852" t="s">
        <v>22</v>
      </c>
      <c r="I73" s="1852" t="s">
        <v>807</v>
      </c>
    </row>
    <row customHeight="1" ht="11.25">
      <c r="A74" s="1852" t="s">
        <v>2648</v>
      </c>
      <c r="B74" s="1852" t="s">
        <v>16</v>
      </c>
      <c r="C74" s="1852" t="s">
        <v>2916</v>
      </c>
      <c r="D74" s="1852" t="s">
        <v>2917</v>
      </c>
      <c r="E74" s="1852" t="s">
        <v>2918</v>
      </c>
      <c r="F74" s="1852" t="s">
        <v>2710</v>
      </c>
      <c r="G74" s="1852" t="s">
        <v>2919</v>
      </c>
      <c r="H74" s="1852" t="s">
        <v>22</v>
      </c>
      <c r="I74" s="1852" t="s">
        <v>807</v>
      </c>
    </row>
    <row customHeight="1" ht="11.25">
      <c r="A75" s="1852" t="s">
        <v>2648</v>
      </c>
      <c r="B75" s="1852" t="s">
        <v>16</v>
      </c>
      <c r="C75" s="1852" t="s">
        <v>2920</v>
      </c>
      <c r="D75" s="1852" t="s">
        <v>2921</v>
      </c>
      <c r="E75" s="1852" t="s">
        <v>2922</v>
      </c>
      <c r="F75" s="1852" t="s">
        <v>2767</v>
      </c>
      <c r="G75" s="1852" t="s">
        <v>2923</v>
      </c>
      <c r="H75" s="1852" t="s">
        <v>22</v>
      </c>
      <c r="I75" s="1852" t="s">
        <v>807</v>
      </c>
    </row>
    <row customHeight="1" ht="11.25">
      <c r="A76" s="1852" t="s">
        <v>2648</v>
      </c>
      <c r="B76" s="1852" t="s">
        <v>16</v>
      </c>
      <c r="C76" s="1852" t="s">
        <v>2924</v>
      </c>
      <c r="D76" s="1852" t="s">
        <v>2925</v>
      </c>
      <c r="E76" s="1852" t="s">
        <v>2926</v>
      </c>
      <c r="F76" s="1852" t="s">
        <v>2678</v>
      </c>
      <c r="G76" s="1852" t="s">
        <v>2927</v>
      </c>
      <c r="H76" s="1852" t="s">
        <v>22</v>
      </c>
      <c r="I76" s="1852" t="s">
        <v>807</v>
      </c>
    </row>
    <row customHeight="1" ht="11.25">
      <c r="A77" s="1852" t="s">
        <v>2648</v>
      </c>
      <c r="B77" s="1852" t="s">
        <v>16</v>
      </c>
      <c r="C77" s="1852" t="s">
        <v>2928</v>
      </c>
      <c r="D77" s="1852" t="s">
        <v>2929</v>
      </c>
      <c r="E77" s="1852" t="s">
        <v>2930</v>
      </c>
      <c r="F77" s="1852" t="s">
        <v>2710</v>
      </c>
      <c r="G77" s="1852" t="s">
        <v>2931</v>
      </c>
      <c r="H77" s="1852" t="s">
        <v>22</v>
      </c>
      <c r="I77" s="1852" t="s">
        <v>807</v>
      </c>
    </row>
    <row customHeight="1" ht="11.25">
      <c r="A78" s="1852" t="s">
        <v>2648</v>
      </c>
      <c r="B78" s="1852" t="s">
        <v>16</v>
      </c>
      <c r="C78" s="1852" t="s">
        <v>2932</v>
      </c>
      <c r="D78" s="1852" t="s">
        <v>2933</v>
      </c>
      <c r="E78" s="1852" t="s">
        <v>2934</v>
      </c>
      <c r="F78" s="1852" t="s">
        <v>2674</v>
      </c>
      <c r="G78" s="1852" t="s">
        <v>2935</v>
      </c>
      <c r="H78" s="1852" t="s">
        <v>22</v>
      </c>
      <c r="I78" s="1852" t="s">
        <v>807</v>
      </c>
    </row>
    <row customHeight="1" ht="11.25">
      <c r="A79" s="1852" t="s">
        <v>2648</v>
      </c>
      <c r="B79" s="1852" t="s">
        <v>16</v>
      </c>
      <c r="C79" s="1852" t="s">
        <v>2936</v>
      </c>
      <c r="D79" s="1852" t="s">
        <v>2937</v>
      </c>
      <c r="E79" s="1852" t="s">
        <v>2938</v>
      </c>
      <c r="F79" s="1852" t="s">
        <v>2706</v>
      </c>
      <c r="G79" s="1852" t="s">
        <v>2939</v>
      </c>
      <c r="H79" s="1852" t="s">
        <v>22</v>
      </c>
      <c r="I79" s="1852" t="s">
        <v>807</v>
      </c>
    </row>
    <row customHeight="1" ht="11.25">
      <c r="A80" s="1852" t="s">
        <v>2648</v>
      </c>
      <c r="B80" s="1852" t="s">
        <v>16</v>
      </c>
      <c r="C80" s="1852" t="s">
        <v>2940</v>
      </c>
      <c r="D80" s="1852" t="s">
        <v>2941</v>
      </c>
      <c r="E80" s="1852" t="s">
        <v>2942</v>
      </c>
      <c r="F80" s="1852" t="s">
        <v>2767</v>
      </c>
      <c r="G80" s="1852" t="s">
        <v>22</v>
      </c>
      <c r="H80" s="1852" t="s">
        <v>22</v>
      </c>
      <c r="I80" s="1852" t="s">
        <v>807</v>
      </c>
    </row>
    <row customHeight="1" ht="11.25">
      <c r="A81" s="1852" t="s">
        <v>2648</v>
      </c>
      <c r="B81" s="1852" t="s">
        <v>16</v>
      </c>
      <c r="C81" s="1852" t="s">
        <v>2943</v>
      </c>
      <c r="D81" s="1852" t="s">
        <v>2944</v>
      </c>
      <c r="E81" s="1852" t="s">
        <v>2945</v>
      </c>
      <c r="F81" s="1852" t="s">
        <v>2682</v>
      </c>
      <c r="G81" s="1852" t="s">
        <v>22</v>
      </c>
      <c r="H81" s="1852" t="s">
        <v>22</v>
      </c>
      <c r="I81" s="1852" t="s">
        <v>807</v>
      </c>
    </row>
    <row customHeight="1" ht="11.25">
      <c r="A82" s="1852" t="s">
        <v>2648</v>
      </c>
      <c r="B82" s="1852" t="s">
        <v>16</v>
      </c>
      <c r="C82" s="1852" t="s">
        <v>2946</v>
      </c>
      <c r="D82" s="1852" t="s">
        <v>2947</v>
      </c>
      <c r="E82" s="1852" t="s">
        <v>2948</v>
      </c>
      <c r="F82" s="1852" t="s">
        <v>2706</v>
      </c>
      <c r="G82" s="1852" t="s">
        <v>22</v>
      </c>
      <c r="H82" s="1852" t="s">
        <v>22</v>
      </c>
      <c r="I82" s="1852" t="s">
        <v>807</v>
      </c>
    </row>
    <row customHeight="1" ht="11.25">
      <c r="A83" s="1852" t="s">
        <v>2648</v>
      </c>
      <c r="B83" s="1852" t="s">
        <v>16</v>
      </c>
      <c r="C83" s="1852" t="s">
        <v>2949</v>
      </c>
      <c r="D83" s="1852" t="s">
        <v>2950</v>
      </c>
      <c r="E83" s="1852" t="s">
        <v>2951</v>
      </c>
      <c r="F83" s="1852" t="s">
        <v>2952</v>
      </c>
      <c r="G83" s="1852" t="s">
        <v>2953</v>
      </c>
      <c r="H83" s="1852" t="s">
        <v>22</v>
      </c>
      <c r="I83" s="1852" t="s">
        <v>807</v>
      </c>
    </row>
    <row customHeight="1" ht="11.25">
      <c r="A84" s="1852" t="s">
        <v>2648</v>
      </c>
      <c r="B84" s="1852" t="s">
        <v>16</v>
      </c>
      <c r="C84" s="1852" t="s">
        <v>2954</v>
      </c>
      <c r="D84" s="1852" t="s">
        <v>2955</v>
      </c>
      <c r="E84" s="1852" t="s">
        <v>2956</v>
      </c>
      <c r="F84" s="1852" t="s">
        <v>2767</v>
      </c>
      <c r="G84" s="1852" t="s">
        <v>2957</v>
      </c>
      <c r="H84" s="1852" t="s">
        <v>22</v>
      </c>
      <c r="I84" s="1852" t="s">
        <v>807</v>
      </c>
    </row>
    <row customHeight="1" ht="11.25">
      <c r="A85" s="1852" t="s">
        <v>2648</v>
      </c>
      <c r="B85" s="1852" t="s">
        <v>16</v>
      </c>
      <c r="C85" s="1852" t="s">
        <v>2958</v>
      </c>
      <c r="D85" s="1852" t="s">
        <v>2959</v>
      </c>
      <c r="E85" s="1852" t="s">
        <v>2960</v>
      </c>
      <c r="F85" s="1852" t="s">
        <v>2710</v>
      </c>
      <c r="G85" s="1852" t="s">
        <v>22</v>
      </c>
      <c r="H85" s="1852" t="s">
        <v>22</v>
      </c>
      <c r="I85" s="1852" t="s">
        <v>807</v>
      </c>
    </row>
    <row customHeight="1" ht="11.25">
      <c r="A86" s="1852" t="s">
        <v>2648</v>
      </c>
      <c r="B86" s="1852" t="s">
        <v>16</v>
      </c>
      <c r="C86" s="1852" t="s">
        <v>2961</v>
      </c>
      <c r="D86" s="1852" t="s">
        <v>2962</v>
      </c>
      <c r="E86" s="1852" t="s">
        <v>2963</v>
      </c>
      <c r="F86" s="1852" t="s">
        <v>2964</v>
      </c>
      <c r="G86" s="1852" t="s">
        <v>22</v>
      </c>
      <c r="H86" s="1852" t="s">
        <v>22</v>
      </c>
      <c r="I86" s="1852" t="s">
        <v>807</v>
      </c>
    </row>
    <row customHeight="1" ht="11.25">
      <c r="A87" s="1852" t="s">
        <v>2648</v>
      </c>
      <c r="B87" s="1852" t="s">
        <v>16</v>
      </c>
      <c r="C87" s="1852" t="s">
        <v>2965</v>
      </c>
      <c r="D87" s="1852" t="s">
        <v>2966</v>
      </c>
      <c r="E87" s="1852" t="s">
        <v>2967</v>
      </c>
      <c r="F87" s="1852" t="s">
        <v>2968</v>
      </c>
      <c r="G87" s="1852" t="s">
        <v>22</v>
      </c>
      <c r="H87" s="1852" t="s">
        <v>22</v>
      </c>
      <c r="I87" s="1852" t="s">
        <v>807</v>
      </c>
    </row>
    <row customHeight="1" ht="11.25">
      <c r="A88" s="1852" t="s">
        <v>2648</v>
      </c>
      <c r="B88" s="1852" t="s">
        <v>16</v>
      </c>
      <c r="C88" s="1852" t="s">
        <v>2969</v>
      </c>
      <c r="D88" s="1852" t="s">
        <v>2970</v>
      </c>
      <c r="E88" s="1852" t="s">
        <v>2971</v>
      </c>
      <c r="F88" s="1852" t="s">
        <v>2674</v>
      </c>
      <c r="G88" s="1852" t="s">
        <v>2972</v>
      </c>
      <c r="H88" s="1852" t="s">
        <v>22</v>
      </c>
      <c r="I88" s="1852" t="s">
        <v>807</v>
      </c>
    </row>
    <row customHeight="1" ht="11.25">
      <c r="A89" s="1852" t="s">
        <v>2648</v>
      </c>
      <c r="B89" s="1852" t="s">
        <v>16</v>
      </c>
      <c r="C89" s="1852" t="s">
        <v>2973</v>
      </c>
      <c r="D89" s="1852" t="s">
        <v>2974</v>
      </c>
      <c r="E89" s="1852" t="s">
        <v>2975</v>
      </c>
      <c r="F89" s="1852" t="s">
        <v>2706</v>
      </c>
      <c r="G89" s="1852" t="s">
        <v>2976</v>
      </c>
      <c r="H89" s="1852" t="s">
        <v>22</v>
      </c>
      <c r="I89" s="1852" t="s">
        <v>807</v>
      </c>
    </row>
    <row customHeight="1" ht="11.25">
      <c r="A90" s="1852" t="s">
        <v>2648</v>
      </c>
      <c r="B90" s="1852" t="s">
        <v>16</v>
      </c>
      <c r="C90" s="1852" t="s">
        <v>2977</v>
      </c>
      <c r="D90" s="1852" t="s">
        <v>2978</v>
      </c>
      <c r="E90" s="1852" t="s">
        <v>2979</v>
      </c>
      <c r="F90" s="1852" t="s">
        <v>2980</v>
      </c>
      <c r="G90" s="1852" t="s">
        <v>22</v>
      </c>
      <c r="H90" s="1852" t="s">
        <v>22</v>
      </c>
      <c r="I90" s="1852" t="s">
        <v>807</v>
      </c>
    </row>
    <row customHeight="1" ht="11.25">
      <c r="A91" s="1852" t="s">
        <v>2648</v>
      </c>
      <c r="B91" s="1852" t="s">
        <v>16</v>
      </c>
      <c r="C91" s="1852" t="s">
        <v>2981</v>
      </c>
      <c r="D91" s="1852" t="s">
        <v>2982</v>
      </c>
      <c r="E91" s="1852" t="s">
        <v>2983</v>
      </c>
      <c r="F91" s="1852" t="s">
        <v>2767</v>
      </c>
      <c r="G91" s="1852" t="s">
        <v>2984</v>
      </c>
      <c r="H91" s="1852" t="s">
        <v>22</v>
      </c>
      <c r="I91" s="1852" t="s">
        <v>807</v>
      </c>
    </row>
    <row customHeight="1" ht="11.25">
      <c r="A92" s="1852" t="s">
        <v>2648</v>
      </c>
      <c r="B92" s="1852" t="s">
        <v>16</v>
      </c>
      <c r="C92" s="1852" t="s">
        <v>2985</v>
      </c>
      <c r="D92" s="1852" t="s">
        <v>2986</v>
      </c>
      <c r="E92" s="1852" t="s">
        <v>2987</v>
      </c>
      <c r="F92" s="1852" t="s">
        <v>2710</v>
      </c>
      <c r="G92" s="1852" t="s">
        <v>2988</v>
      </c>
      <c r="H92" s="1852" t="s">
        <v>22</v>
      </c>
      <c r="I92" s="1852" t="s">
        <v>807</v>
      </c>
    </row>
    <row customHeight="1" ht="11.25">
      <c r="A93" s="1852" t="s">
        <v>2648</v>
      </c>
      <c r="B93" s="1852" t="s">
        <v>16</v>
      </c>
      <c r="C93" s="1852" t="s">
        <v>2989</v>
      </c>
      <c r="D93" s="1852" t="s">
        <v>2990</v>
      </c>
      <c r="E93" s="1852" t="s">
        <v>2991</v>
      </c>
      <c r="F93" s="1852" t="s">
        <v>2706</v>
      </c>
      <c r="G93" s="1852" t="s">
        <v>22</v>
      </c>
      <c r="H93" s="1852" t="s">
        <v>22</v>
      </c>
      <c r="I93" s="1852" t="s">
        <v>807</v>
      </c>
    </row>
    <row customHeight="1" ht="11.25">
      <c r="A94" s="1852" t="s">
        <v>2648</v>
      </c>
      <c r="B94" s="1852" t="s">
        <v>16</v>
      </c>
      <c r="C94" s="1852" t="s">
        <v>2992</v>
      </c>
      <c r="D94" s="1852" t="s">
        <v>2993</v>
      </c>
      <c r="E94" s="1852" t="s">
        <v>2994</v>
      </c>
      <c r="F94" s="1852" t="s">
        <v>2763</v>
      </c>
      <c r="G94" s="1852" t="s">
        <v>22</v>
      </c>
      <c r="H94" s="1852" t="s">
        <v>22</v>
      </c>
      <c r="I94" s="1852" t="s">
        <v>807</v>
      </c>
    </row>
    <row customHeight="1" ht="11.25">
      <c r="A95" s="1852" t="s">
        <v>2648</v>
      </c>
      <c r="B95" s="1852" t="s">
        <v>16</v>
      </c>
      <c r="C95" s="1852" t="s">
        <v>2995</v>
      </c>
      <c r="D95" s="1852" t="s">
        <v>2996</v>
      </c>
      <c r="E95" s="1852" t="s">
        <v>2997</v>
      </c>
      <c r="F95" s="1852" t="s">
        <v>2710</v>
      </c>
      <c r="G95" s="1852" t="s">
        <v>2998</v>
      </c>
      <c r="H95" s="1852" t="s">
        <v>22</v>
      </c>
      <c r="I95" s="1852" t="s">
        <v>807</v>
      </c>
    </row>
    <row customHeight="1" ht="11.25">
      <c r="A96" s="1852" t="s">
        <v>2648</v>
      </c>
      <c r="B96" s="1852" t="s">
        <v>16</v>
      </c>
      <c r="C96" s="1852" t="s">
        <v>2999</v>
      </c>
      <c r="D96" s="1852" t="s">
        <v>3000</v>
      </c>
      <c r="E96" s="1852" t="s">
        <v>3001</v>
      </c>
      <c r="F96" s="1852" t="s">
        <v>2686</v>
      </c>
      <c r="G96" s="1852" t="s">
        <v>22</v>
      </c>
      <c r="H96" s="1852" t="s">
        <v>22</v>
      </c>
      <c r="I96" s="1852" t="s">
        <v>807</v>
      </c>
    </row>
    <row customHeight="1" ht="11.25">
      <c r="A97" s="1852" t="s">
        <v>2648</v>
      </c>
      <c r="B97" s="1852" t="s">
        <v>16</v>
      </c>
      <c r="C97" s="1852" t="s">
        <v>3002</v>
      </c>
      <c r="D97" s="1852" t="s">
        <v>3003</v>
      </c>
      <c r="E97" s="1852" t="s">
        <v>3004</v>
      </c>
      <c r="F97" s="1852" t="s">
        <v>2767</v>
      </c>
      <c r="G97" s="1852" t="s">
        <v>3005</v>
      </c>
      <c r="H97" s="1852" t="s">
        <v>22</v>
      </c>
      <c r="I97" s="1852" t="s">
        <v>807</v>
      </c>
    </row>
    <row customHeight="1" ht="11.25">
      <c r="A98" s="1852" t="s">
        <v>2648</v>
      </c>
      <c r="B98" s="1852" t="s">
        <v>16</v>
      </c>
      <c r="C98" s="1852" t="s">
        <v>3006</v>
      </c>
      <c r="D98" s="1852" t="s">
        <v>3007</v>
      </c>
      <c r="E98" s="1852" t="s">
        <v>3008</v>
      </c>
      <c r="F98" s="1852" t="s">
        <v>2809</v>
      </c>
      <c r="G98" s="1852" t="s">
        <v>3009</v>
      </c>
      <c r="H98" s="1852" t="s">
        <v>22</v>
      </c>
      <c r="I98" s="1852" t="s">
        <v>807</v>
      </c>
    </row>
    <row customHeight="1" ht="11.25">
      <c r="A99" s="1852" t="s">
        <v>2648</v>
      </c>
      <c r="B99" s="1852" t="s">
        <v>16</v>
      </c>
      <c r="C99" s="1852" t="s">
        <v>3010</v>
      </c>
      <c r="D99" s="1852" t="s">
        <v>3011</v>
      </c>
      <c r="E99" s="1852" t="s">
        <v>3012</v>
      </c>
      <c r="F99" s="1852" t="s">
        <v>2767</v>
      </c>
      <c r="G99" s="1852" t="s">
        <v>3013</v>
      </c>
      <c r="H99" s="1852" t="s">
        <v>22</v>
      </c>
      <c r="I99" s="1852" t="s">
        <v>807</v>
      </c>
    </row>
    <row customHeight="1" ht="11.25">
      <c r="A100" s="1852" t="s">
        <v>2648</v>
      </c>
      <c r="B100" s="1852" t="s">
        <v>16</v>
      </c>
      <c r="C100" s="1852" t="s">
        <v>3014</v>
      </c>
      <c r="D100" s="1852" t="s">
        <v>3015</v>
      </c>
      <c r="E100" s="1852" t="s">
        <v>3016</v>
      </c>
      <c r="F100" s="1852" t="s">
        <v>2767</v>
      </c>
      <c r="G100" s="1852" t="s">
        <v>3017</v>
      </c>
      <c r="H100" s="1852" t="s">
        <v>22</v>
      </c>
      <c r="I100" s="1852" t="s">
        <v>807</v>
      </c>
    </row>
    <row customHeight="1" ht="11.25">
      <c r="A101" s="1852" t="s">
        <v>2648</v>
      </c>
      <c r="B101" s="1852" t="s">
        <v>16</v>
      </c>
      <c r="C101" s="1852" t="s">
        <v>3018</v>
      </c>
      <c r="D101" s="1852" t="s">
        <v>3019</v>
      </c>
      <c r="E101" s="1852" t="s">
        <v>3020</v>
      </c>
      <c r="F101" s="1852" t="s">
        <v>2710</v>
      </c>
      <c r="G101" s="1852" t="s">
        <v>22</v>
      </c>
      <c r="H101" s="1852" t="s">
        <v>22</v>
      </c>
      <c r="I101" s="1852" t="s">
        <v>807</v>
      </c>
    </row>
    <row customHeight="1" ht="11.25">
      <c r="A102" s="1852" t="s">
        <v>2648</v>
      </c>
      <c r="B102" s="1852" t="s">
        <v>16</v>
      </c>
      <c r="C102" s="1852" t="s">
        <v>3021</v>
      </c>
      <c r="D102" s="1852" t="s">
        <v>3022</v>
      </c>
      <c r="E102" s="1852" t="s">
        <v>3023</v>
      </c>
      <c r="F102" s="1852" t="s">
        <v>3024</v>
      </c>
      <c r="G102" s="1852" t="s">
        <v>22</v>
      </c>
      <c r="H102" s="1852" t="s">
        <v>22</v>
      </c>
      <c r="I102" s="1852" t="s">
        <v>807</v>
      </c>
    </row>
    <row customHeight="1" ht="11.25">
      <c r="A103" s="1852" t="s">
        <v>2648</v>
      </c>
      <c r="B103" s="1852" t="s">
        <v>16</v>
      </c>
      <c r="C103" s="1852" t="s">
        <v>3025</v>
      </c>
      <c r="D103" s="1852" t="s">
        <v>3026</v>
      </c>
      <c r="E103" s="1852" t="s">
        <v>3027</v>
      </c>
      <c r="F103" s="1852" t="s">
        <v>2710</v>
      </c>
      <c r="G103" s="1852" t="s">
        <v>3028</v>
      </c>
      <c r="H103" s="1852" t="s">
        <v>22</v>
      </c>
      <c r="I103" s="1852" t="s">
        <v>807</v>
      </c>
    </row>
    <row customHeight="1" ht="11.25">
      <c r="A104" s="1852" t="s">
        <v>2648</v>
      </c>
      <c r="B104" s="1852" t="s">
        <v>16</v>
      </c>
      <c r="C104" s="1852" t="s">
        <v>3029</v>
      </c>
      <c r="D104" s="1852" t="s">
        <v>3030</v>
      </c>
      <c r="E104" s="1852" t="s">
        <v>3031</v>
      </c>
      <c r="F104" s="1852" t="s">
        <v>2710</v>
      </c>
      <c r="G104" s="1852" t="s">
        <v>22</v>
      </c>
      <c r="H104" s="1852" t="s">
        <v>22</v>
      </c>
      <c r="I104" s="1852" t="s">
        <v>807</v>
      </c>
    </row>
    <row customHeight="1" ht="11.25">
      <c r="A105" s="1852" t="s">
        <v>2648</v>
      </c>
      <c r="B105" s="1852" t="s">
        <v>16</v>
      </c>
      <c r="C105" s="1852" t="s">
        <v>3032</v>
      </c>
      <c r="D105" s="1852" t="s">
        <v>3033</v>
      </c>
      <c r="E105" s="1852" t="s">
        <v>3034</v>
      </c>
      <c r="F105" s="1852" t="s">
        <v>2710</v>
      </c>
      <c r="G105" s="1852" t="s">
        <v>22</v>
      </c>
      <c r="H105" s="1852" t="s">
        <v>22</v>
      </c>
      <c r="I105" s="1852" t="s">
        <v>807</v>
      </c>
    </row>
    <row customHeight="1" ht="11.25">
      <c r="A106" s="1852" t="s">
        <v>2648</v>
      </c>
      <c r="B106" s="1852" t="s">
        <v>16</v>
      </c>
      <c r="C106" s="1852" t="s">
        <v>3035</v>
      </c>
      <c r="D106" s="1852" t="s">
        <v>3036</v>
      </c>
      <c r="E106" s="1852" t="s">
        <v>3037</v>
      </c>
      <c r="F106" s="1852" t="s">
        <v>3038</v>
      </c>
      <c r="G106" s="1852" t="s">
        <v>3039</v>
      </c>
      <c r="H106" s="1852" t="s">
        <v>22</v>
      </c>
      <c r="I106" s="1852" t="s">
        <v>807</v>
      </c>
    </row>
    <row customHeight="1" ht="11.25">
      <c r="A107" s="1852" t="s">
        <v>2648</v>
      </c>
      <c r="B107" s="1852" t="s">
        <v>16</v>
      </c>
      <c r="C107" s="1852" t="s">
        <v>3040</v>
      </c>
      <c r="D107" s="1852" t="s">
        <v>3041</v>
      </c>
      <c r="E107" s="1852" t="s">
        <v>3042</v>
      </c>
      <c r="F107" s="1852" t="s">
        <v>2714</v>
      </c>
      <c r="G107" s="1852" t="s">
        <v>22</v>
      </c>
      <c r="H107" s="1852" t="s">
        <v>22</v>
      </c>
      <c r="I107" s="1852" t="s">
        <v>807</v>
      </c>
    </row>
    <row customHeight="1" ht="11.25">
      <c r="A108" s="1852" t="s">
        <v>2648</v>
      </c>
      <c r="B108" s="1852" t="s">
        <v>16</v>
      </c>
      <c r="C108" s="1852" t="s">
        <v>3043</v>
      </c>
      <c r="D108" s="1852" t="s">
        <v>3044</v>
      </c>
      <c r="E108" s="1852" t="s">
        <v>3045</v>
      </c>
      <c r="F108" s="1852" t="s">
        <v>2809</v>
      </c>
      <c r="G108" s="1852" t="s">
        <v>3046</v>
      </c>
      <c r="H108" s="1852" t="s">
        <v>22</v>
      </c>
      <c r="I108" s="1852" t="s">
        <v>807</v>
      </c>
    </row>
    <row customHeight="1" ht="11.25">
      <c r="A109" s="1852" t="s">
        <v>2648</v>
      </c>
      <c r="B109" s="1852" t="s">
        <v>16</v>
      </c>
      <c r="C109" s="1852" t="s">
        <v>3047</v>
      </c>
      <c r="D109" s="1852" t="s">
        <v>3048</v>
      </c>
      <c r="E109" s="1852" t="s">
        <v>3049</v>
      </c>
      <c r="F109" s="1852" t="s">
        <v>2809</v>
      </c>
      <c r="G109" s="1852" t="s">
        <v>3050</v>
      </c>
      <c r="H109" s="1852" t="s">
        <v>22</v>
      </c>
      <c r="I109" s="1852" t="s">
        <v>807</v>
      </c>
    </row>
    <row customHeight="1" ht="11.25">
      <c r="A110" s="1852" t="s">
        <v>2648</v>
      </c>
      <c r="B110" s="1852" t="s">
        <v>16</v>
      </c>
      <c r="C110" s="1852" t="s">
        <v>3051</v>
      </c>
      <c r="D110" s="1852" t="s">
        <v>3052</v>
      </c>
      <c r="E110" s="1852" t="s">
        <v>3053</v>
      </c>
      <c r="F110" s="1852" t="s">
        <v>2809</v>
      </c>
      <c r="G110" s="1852" t="s">
        <v>22</v>
      </c>
      <c r="H110" s="1852" t="s">
        <v>22</v>
      </c>
      <c r="I110" s="1852" t="s">
        <v>807</v>
      </c>
    </row>
    <row customHeight="1" ht="11.25">
      <c r="A111" s="1852" t="s">
        <v>2648</v>
      </c>
      <c r="B111" s="1852" t="s">
        <v>16</v>
      </c>
      <c r="C111" s="1852" t="s">
        <v>3054</v>
      </c>
      <c r="D111" s="1852" t="s">
        <v>3055</v>
      </c>
      <c r="E111" s="1852" t="s">
        <v>3056</v>
      </c>
      <c r="F111" s="1852" t="s">
        <v>2731</v>
      </c>
      <c r="G111" s="1852" t="s">
        <v>3057</v>
      </c>
      <c r="H111" s="1852" t="s">
        <v>22</v>
      </c>
      <c r="I111" s="1852" t="s">
        <v>807</v>
      </c>
    </row>
    <row customHeight="1" ht="11.25">
      <c r="A112" s="1852" t="s">
        <v>2648</v>
      </c>
      <c r="B112" s="1852" t="s">
        <v>16</v>
      </c>
      <c r="C112" s="1852" t="s">
        <v>3058</v>
      </c>
      <c r="D112" s="1852" t="s">
        <v>3059</v>
      </c>
      <c r="E112" s="1852" t="s">
        <v>3060</v>
      </c>
      <c r="F112" s="1852" t="s">
        <v>2706</v>
      </c>
      <c r="G112" s="1852" t="s">
        <v>22</v>
      </c>
      <c r="H112" s="1852" t="s">
        <v>22</v>
      </c>
      <c r="I112" s="1852" t="s">
        <v>807</v>
      </c>
    </row>
    <row customHeight="1" ht="11.25">
      <c r="A113" s="1852" t="s">
        <v>2648</v>
      </c>
      <c r="B113" s="1852" t="s">
        <v>16</v>
      </c>
      <c r="C113" s="1852" t="s">
        <v>3061</v>
      </c>
      <c r="D113" s="1852" t="s">
        <v>3062</v>
      </c>
      <c r="E113" s="1852" t="s">
        <v>3063</v>
      </c>
      <c r="F113" s="1852" t="s">
        <v>2710</v>
      </c>
      <c r="G113" s="1852" t="s">
        <v>3064</v>
      </c>
      <c r="H113" s="1852" t="s">
        <v>22</v>
      </c>
      <c r="I113" s="1852" t="s">
        <v>807</v>
      </c>
    </row>
    <row customHeight="1" ht="11.25">
      <c r="A114" s="1852" t="s">
        <v>2648</v>
      </c>
      <c r="B114" s="1852" t="s">
        <v>16</v>
      </c>
      <c r="C114" s="1852" t="s">
        <v>3065</v>
      </c>
      <c r="D114" s="1852" t="s">
        <v>3066</v>
      </c>
      <c r="E114" s="1852" t="s">
        <v>3067</v>
      </c>
      <c r="F114" s="1852" t="s">
        <v>3068</v>
      </c>
      <c r="G114" s="1852" t="s">
        <v>3069</v>
      </c>
      <c r="H114" s="1852" t="s">
        <v>22</v>
      </c>
      <c r="I114" s="1852" t="s">
        <v>807</v>
      </c>
    </row>
    <row customHeight="1" ht="11.25">
      <c r="A115" s="1852" t="s">
        <v>2648</v>
      </c>
      <c r="B115" s="1852" t="s">
        <v>16</v>
      </c>
      <c r="C115" s="1852" t="s">
        <v>3070</v>
      </c>
      <c r="D115" s="1852" t="s">
        <v>3071</v>
      </c>
      <c r="E115" s="1852" t="s">
        <v>3072</v>
      </c>
      <c r="F115" s="1852" t="s">
        <v>2701</v>
      </c>
      <c r="G115" s="1852" t="s">
        <v>22</v>
      </c>
      <c r="H115" s="1852" t="s">
        <v>22</v>
      </c>
      <c r="I115" s="1852" t="s">
        <v>807</v>
      </c>
    </row>
    <row customHeight="1" ht="11.25">
      <c r="A116" s="1852" t="s">
        <v>2648</v>
      </c>
      <c r="B116" s="1852" t="s">
        <v>16</v>
      </c>
      <c r="C116" s="1852" t="s">
        <v>3073</v>
      </c>
      <c r="D116" s="1852" t="s">
        <v>3074</v>
      </c>
      <c r="E116" s="1852" t="s">
        <v>3075</v>
      </c>
      <c r="F116" s="1852" t="s">
        <v>2809</v>
      </c>
      <c r="G116" s="1852" t="s">
        <v>22</v>
      </c>
      <c r="H116" s="1852" t="s">
        <v>22</v>
      </c>
      <c r="I116" s="1852" t="s">
        <v>807</v>
      </c>
    </row>
    <row customHeight="1" ht="11.25">
      <c r="A117" s="1852" t="s">
        <v>2648</v>
      </c>
      <c r="B117" s="1852" t="s">
        <v>16</v>
      </c>
      <c r="C117" s="1852" t="s">
        <v>3076</v>
      </c>
      <c r="D117" s="1852" t="s">
        <v>3077</v>
      </c>
      <c r="E117" s="1852" t="s">
        <v>3078</v>
      </c>
      <c r="F117" s="1852" t="s">
        <v>2731</v>
      </c>
      <c r="G117" s="1852" t="s">
        <v>22</v>
      </c>
      <c r="H117" s="1852" t="s">
        <v>22</v>
      </c>
      <c r="I117" s="1852" t="s">
        <v>807</v>
      </c>
    </row>
    <row customHeight="1" ht="11.25">
      <c r="A118" s="1852" t="s">
        <v>2648</v>
      </c>
      <c r="B118" s="1852" t="s">
        <v>16</v>
      </c>
      <c r="C118" s="1852" t="s">
        <v>3079</v>
      </c>
      <c r="D118" s="1852" t="s">
        <v>3080</v>
      </c>
      <c r="E118" s="1852" t="s">
        <v>3081</v>
      </c>
      <c r="F118" s="1852" t="s">
        <v>2686</v>
      </c>
      <c r="G118" s="1852" t="s">
        <v>22</v>
      </c>
      <c r="H118" s="1852" t="s">
        <v>22</v>
      </c>
      <c r="I118" s="1852" t="s">
        <v>807</v>
      </c>
    </row>
    <row customHeight="1" ht="11.25">
      <c r="A119" s="1852" t="s">
        <v>2648</v>
      </c>
      <c r="B119" s="1852" t="s">
        <v>16</v>
      </c>
      <c r="C119" s="1852" t="s">
        <v>3082</v>
      </c>
      <c r="D119" s="1852" t="s">
        <v>3080</v>
      </c>
      <c r="E119" s="1852" t="s">
        <v>3081</v>
      </c>
      <c r="F119" s="1852" t="s">
        <v>2767</v>
      </c>
      <c r="G119" s="1852" t="s">
        <v>3083</v>
      </c>
      <c r="H119" s="1852" t="s">
        <v>22</v>
      </c>
      <c r="I119" s="1852" t="s">
        <v>807</v>
      </c>
    </row>
    <row customHeight="1" ht="11.25">
      <c r="A120" s="1852" t="s">
        <v>2648</v>
      </c>
      <c r="B120" s="1852" t="s">
        <v>16</v>
      </c>
      <c r="C120" s="1852" t="s">
        <v>3084</v>
      </c>
      <c r="D120" s="1852" t="s">
        <v>3085</v>
      </c>
      <c r="E120" s="1852" t="s">
        <v>3086</v>
      </c>
      <c r="F120" s="1852" t="s">
        <v>2896</v>
      </c>
      <c r="G120" s="1852" t="s">
        <v>3087</v>
      </c>
      <c r="H120" s="1852" t="s">
        <v>22</v>
      </c>
      <c r="I120" s="1852" t="s">
        <v>807</v>
      </c>
    </row>
    <row customHeight="1" ht="11.25">
      <c r="A121" s="1852" t="s">
        <v>2648</v>
      </c>
      <c r="B121" s="1852" t="s">
        <v>16</v>
      </c>
      <c r="C121" s="1852" t="s">
        <v>3088</v>
      </c>
      <c r="D121" s="1852" t="s">
        <v>3089</v>
      </c>
      <c r="E121" s="1852" t="s">
        <v>3090</v>
      </c>
      <c r="F121" s="1852" t="s">
        <v>2674</v>
      </c>
      <c r="G121" s="1852" t="s">
        <v>22</v>
      </c>
      <c r="H121" s="1852" t="s">
        <v>22</v>
      </c>
      <c r="I121" s="1852" t="s">
        <v>807</v>
      </c>
    </row>
    <row customHeight="1" ht="11.25">
      <c r="A122" s="1852" t="s">
        <v>2648</v>
      </c>
      <c r="B122" s="1852" t="s">
        <v>16</v>
      </c>
      <c r="C122" s="1852" t="s">
        <v>3091</v>
      </c>
      <c r="D122" s="1852" t="s">
        <v>3092</v>
      </c>
      <c r="E122" s="1852" t="s">
        <v>3093</v>
      </c>
      <c r="F122" s="1852" t="s">
        <v>2706</v>
      </c>
      <c r="G122" s="1852" t="s">
        <v>22</v>
      </c>
      <c r="H122" s="1852" t="s">
        <v>22</v>
      </c>
      <c r="I122" s="1852" t="s">
        <v>807</v>
      </c>
    </row>
    <row customHeight="1" ht="11.25">
      <c r="A123" s="1852" t="s">
        <v>2648</v>
      </c>
      <c r="B123" s="1852" t="s">
        <v>16</v>
      </c>
      <c r="C123" s="1852" t="s">
        <v>3094</v>
      </c>
      <c r="D123" s="1852" t="s">
        <v>3095</v>
      </c>
      <c r="E123" s="1852" t="s">
        <v>3096</v>
      </c>
      <c r="F123" s="1852" t="s">
        <v>2674</v>
      </c>
      <c r="G123" s="1852" t="s">
        <v>22</v>
      </c>
      <c r="H123" s="1852" t="s">
        <v>22</v>
      </c>
      <c r="I123" s="1852" t="s">
        <v>807</v>
      </c>
    </row>
    <row customHeight="1" ht="11.25">
      <c r="A124" s="1852" t="s">
        <v>2648</v>
      </c>
      <c r="B124" s="1852" t="s">
        <v>16</v>
      </c>
      <c r="C124" s="1852" t="s">
        <v>3097</v>
      </c>
      <c r="D124" s="1852" t="s">
        <v>46</v>
      </c>
      <c r="E124" s="1852" t="s">
        <v>49</v>
      </c>
      <c r="F124" s="1852" t="s">
        <v>2678</v>
      </c>
      <c r="G124" s="1852" t="s">
        <v>22</v>
      </c>
      <c r="H124" s="1852" t="s">
        <v>22</v>
      </c>
      <c r="I124" s="1852" t="s">
        <v>807</v>
      </c>
    </row>
    <row customHeight="1" ht="11.25">
      <c r="A125" s="1852" t="s">
        <v>2648</v>
      </c>
      <c r="B125" s="1852" t="s">
        <v>16</v>
      </c>
      <c r="C125" s="1852" t="s">
        <v>13</v>
      </c>
      <c r="D125" s="1852" t="s">
        <v>46</v>
      </c>
      <c r="E125" s="1852" t="s">
        <v>49</v>
      </c>
      <c r="F125" s="1852" t="s">
        <v>51</v>
      </c>
      <c r="G125" s="1852" t="s">
        <v>22</v>
      </c>
      <c r="H125" s="1852" t="s">
        <v>22</v>
      </c>
      <c r="I125" s="1852" t="s">
        <v>807</v>
      </c>
    </row>
    <row customHeight="1" ht="11.25">
      <c r="A126" s="1852" t="s">
        <v>2648</v>
      </c>
      <c r="B126" s="1852" t="s">
        <v>16</v>
      </c>
      <c r="C126" s="1852" t="s">
        <v>3098</v>
      </c>
      <c r="D126" s="1852" t="s">
        <v>3099</v>
      </c>
      <c r="E126" s="1852" t="s">
        <v>3100</v>
      </c>
      <c r="F126" s="1852" t="s">
        <v>2678</v>
      </c>
      <c r="G126" s="1852" t="s">
        <v>3101</v>
      </c>
      <c r="H126" s="1852" t="s">
        <v>22</v>
      </c>
      <c r="I126" s="1852" t="s">
        <v>807</v>
      </c>
    </row>
    <row customHeight="1" ht="11.25">
      <c r="A127" s="1852" t="s">
        <v>2648</v>
      </c>
      <c r="B127" s="1852" t="s">
        <v>16</v>
      </c>
      <c r="C127" s="1852" t="s">
        <v>3102</v>
      </c>
      <c r="D127" s="1852" t="s">
        <v>3103</v>
      </c>
      <c r="E127" s="1852" t="s">
        <v>3104</v>
      </c>
      <c r="F127" s="1852" t="s">
        <v>3105</v>
      </c>
      <c r="G127" s="1852" t="s">
        <v>22</v>
      </c>
      <c r="H127" s="1852" t="s">
        <v>22</v>
      </c>
      <c r="I127" s="1852" t="s">
        <v>807</v>
      </c>
    </row>
    <row customHeight="1" ht="11.25">
      <c r="A128" s="1852" t="s">
        <v>2648</v>
      </c>
      <c r="B128" s="1852" t="s">
        <v>16</v>
      </c>
      <c r="C128" s="1852" t="s">
        <v>3106</v>
      </c>
      <c r="D128" s="1852" t="s">
        <v>3107</v>
      </c>
      <c r="E128" s="1852" t="s">
        <v>3108</v>
      </c>
      <c r="F128" s="1852" t="s">
        <v>2710</v>
      </c>
      <c r="G128" s="1852" t="s">
        <v>22</v>
      </c>
      <c r="H128" s="1852" t="s">
        <v>22</v>
      </c>
      <c r="I128" s="1852" t="s">
        <v>807</v>
      </c>
    </row>
    <row customHeight="1" ht="11.25">
      <c r="A129" s="1852" t="s">
        <v>2648</v>
      </c>
      <c r="B129" s="1852" t="s">
        <v>16</v>
      </c>
      <c r="C129" s="1852" t="s">
        <v>3109</v>
      </c>
      <c r="D129" s="1852" t="s">
        <v>3110</v>
      </c>
      <c r="E129" s="1852" t="s">
        <v>3111</v>
      </c>
      <c r="F129" s="1852" t="s">
        <v>3112</v>
      </c>
      <c r="G129" s="1852" t="s">
        <v>22</v>
      </c>
      <c r="H129" s="1852" t="s">
        <v>22</v>
      </c>
      <c r="I129" s="1852" t="s">
        <v>807</v>
      </c>
    </row>
    <row customHeight="1" ht="11.25">
      <c r="A130" s="1852" t="s">
        <v>2648</v>
      </c>
      <c r="B130" s="1852" t="s">
        <v>16</v>
      </c>
      <c r="C130" s="1852" t="s">
        <v>3113</v>
      </c>
      <c r="D130" s="1852" t="s">
        <v>3114</v>
      </c>
      <c r="E130" s="1852" t="s">
        <v>3115</v>
      </c>
      <c r="F130" s="1852" t="s">
        <v>3116</v>
      </c>
      <c r="G130" s="1852" t="s">
        <v>22</v>
      </c>
      <c r="H130" s="1852" t="s">
        <v>22</v>
      </c>
      <c r="I130" s="1852" t="s">
        <v>807</v>
      </c>
    </row>
    <row customHeight="1" ht="11.25">
      <c r="A131" s="1852" t="s">
        <v>2648</v>
      </c>
      <c r="B131" s="1852" t="s">
        <v>16</v>
      </c>
      <c r="C131" s="1852" t="s">
        <v>3117</v>
      </c>
      <c r="D131" s="1852" t="s">
        <v>3118</v>
      </c>
      <c r="E131" s="1852" t="s">
        <v>3115</v>
      </c>
      <c r="F131" s="1852" t="s">
        <v>3119</v>
      </c>
      <c r="G131" s="1852" t="s">
        <v>22</v>
      </c>
      <c r="H131" s="1852" t="s">
        <v>22</v>
      </c>
      <c r="I131" s="1852" t="s">
        <v>807</v>
      </c>
    </row>
    <row customHeight="1" ht="11.25">
      <c r="A132" s="1852" t="s">
        <v>2648</v>
      </c>
      <c r="B132" s="1852" t="s">
        <v>16</v>
      </c>
      <c r="C132" s="1852" t="s">
        <v>3120</v>
      </c>
      <c r="D132" s="1852" t="s">
        <v>3121</v>
      </c>
      <c r="E132" s="1852" t="s">
        <v>3122</v>
      </c>
      <c r="F132" s="1852" t="s">
        <v>2706</v>
      </c>
      <c r="G132" s="1852" t="s">
        <v>22</v>
      </c>
      <c r="H132" s="1852" t="s">
        <v>22</v>
      </c>
      <c r="I132" s="1852" t="s">
        <v>807</v>
      </c>
    </row>
    <row customHeight="1" ht="11.25">
      <c r="A133" s="1852" t="s">
        <v>2648</v>
      </c>
      <c r="B133" s="1852" t="s">
        <v>16</v>
      </c>
      <c r="C133" s="1852" t="s">
        <v>3123</v>
      </c>
      <c r="D133" s="1852" t="s">
        <v>3124</v>
      </c>
      <c r="E133" s="1852" t="s">
        <v>3125</v>
      </c>
      <c r="F133" s="1852" t="s">
        <v>2710</v>
      </c>
      <c r="G133" s="1852" t="s">
        <v>22</v>
      </c>
      <c r="H133" s="1852" t="s">
        <v>22</v>
      </c>
      <c r="I133" s="1852" t="s">
        <v>807</v>
      </c>
    </row>
    <row customHeight="1" ht="11.25">
      <c r="A134" s="1852" t="s">
        <v>2648</v>
      </c>
      <c r="B134" s="1852" t="s">
        <v>16</v>
      </c>
      <c r="C134" s="1852" t="s">
        <v>3126</v>
      </c>
      <c r="D134" s="1852" t="s">
        <v>3127</v>
      </c>
      <c r="E134" s="1852" t="s">
        <v>3128</v>
      </c>
      <c r="F134" s="1852" t="s">
        <v>2656</v>
      </c>
      <c r="G134" s="1852" t="s">
        <v>3129</v>
      </c>
      <c r="H134" s="1852" t="s">
        <v>22</v>
      </c>
      <c r="I134" s="1852" t="s">
        <v>807</v>
      </c>
    </row>
    <row customHeight="1" ht="11.25">
      <c r="A135" s="1852" t="s">
        <v>2648</v>
      </c>
      <c r="B135" s="1852" t="s">
        <v>16</v>
      </c>
      <c r="C135" s="1852" t="s">
        <v>3130</v>
      </c>
      <c r="D135" s="1852" t="s">
        <v>3131</v>
      </c>
      <c r="E135" s="1852" t="s">
        <v>3104</v>
      </c>
      <c r="F135" s="1852" t="s">
        <v>3132</v>
      </c>
      <c r="G135" s="1852" t="s">
        <v>3133</v>
      </c>
      <c r="H135" s="1852" t="s">
        <v>22</v>
      </c>
      <c r="I135" s="1852" t="s">
        <v>807</v>
      </c>
    </row>
    <row customHeight="1" ht="11.25">
      <c r="A136" s="1852" t="s">
        <v>2648</v>
      </c>
      <c r="B136" s="1852" t="s">
        <v>16</v>
      </c>
      <c r="C136" s="1852" t="s">
        <v>3134</v>
      </c>
      <c r="D136" s="1852" t="s">
        <v>3135</v>
      </c>
      <c r="E136" s="1852" t="s">
        <v>3136</v>
      </c>
      <c r="F136" s="1852" t="s">
        <v>3137</v>
      </c>
      <c r="G136" s="1852" t="s">
        <v>22</v>
      </c>
      <c r="H136" s="1852" t="s">
        <v>22</v>
      </c>
      <c r="I136" s="1852" t="s">
        <v>807</v>
      </c>
    </row>
    <row customHeight="1" ht="11.25">
      <c r="A137" s="1852" t="s">
        <v>2648</v>
      </c>
      <c r="B137" s="1852" t="s">
        <v>16</v>
      </c>
      <c r="C137" s="1852" t="s">
        <v>3138</v>
      </c>
      <c r="D137" s="1852" t="s">
        <v>3139</v>
      </c>
      <c r="E137" s="1852" t="s">
        <v>3140</v>
      </c>
      <c r="F137" s="1852" t="s">
        <v>3141</v>
      </c>
      <c r="G137" s="1852" t="s">
        <v>22</v>
      </c>
      <c r="H137" s="1852" t="s">
        <v>22</v>
      </c>
      <c r="I137" s="1852" t="s">
        <v>807</v>
      </c>
    </row>
    <row customHeight="1" ht="11.25">
      <c r="A138" s="1852" t="s">
        <v>2648</v>
      </c>
      <c r="B138" s="1852" t="s">
        <v>16</v>
      </c>
      <c r="C138" s="1852" t="s">
        <v>3142</v>
      </c>
      <c r="D138" s="1852" t="s">
        <v>3143</v>
      </c>
      <c r="E138" s="1852" t="s">
        <v>3144</v>
      </c>
      <c r="F138" s="1852" t="s">
        <v>2710</v>
      </c>
      <c r="G138" s="1852" t="s">
        <v>22</v>
      </c>
      <c r="H138" s="1852" t="s">
        <v>22</v>
      </c>
      <c r="I138" s="1852" t="s">
        <v>807</v>
      </c>
    </row>
    <row customHeight="1" ht="11.25">
      <c r="A139" s="1852" t="s">
        <v>2648</v>
      </c>
      <c r="B139" s="1852" t="s">
        <v>16</v>
      </c>
      <c r="C139" s="1852" t="s">
        <v>3145</v>
      </c>
      <c r="D139" s="1852" t="s">
        <v>3146</v>
      </c>
      <c r="E139" s="1852" t="s">
        <v>3111</v>
      </c>
      <c r="F139" s="1852" t="s">
        <v>3147</v>
      </c>
      <c r="G139" s="1852" t="s">
        <v>22</v>
      </c>
      <c r="H139" s="1852" t="s">
        <v>22</v>
      </c>
      <c r="I139" s="1852" t="s">
        <v>807</v>
      </c>
    </row>
    <row customHeight="1" ht="11.25">
      <c r="A140" s="1852" t="s">
        <v>2648</v>
      </c>
      <c r="B140" s="1852" t="s">
        <v>16</v>
      </c>
      <c r="C140" s="1852" t="s">
        <v>3148</v>
      </c>
      <c r="D140" s="1852" t="s">
        <v>3149</v>
      </c>
      <c r="E140" s="1852" t="s">
        <v>3111</v>
      </c>
      <c r="F140" s="1852" t="s">
        <v>3150</v>
      </c>
      <c r="G140" s="1852" t="s">
        <v>22</v>
      </c>
      <c r="H140" s="1852" t="s">
        <v>22</v>
      </c>
      <c r="I140" s="1852" t="s">
        <v>807</v>
      </c>
    </row>
    <row customHeight="1" ht="11.25">
      <c r="A141" s="1852" t="s">
        <v>2648</v>
      </c>
      <c r="B141" s="1852" t="s">
        <v>16</v>
      </c>
      <c r="C141" s="1852" t="s">
        <v>2649</v>
      </c>
      <c r="D141" s="1852" t="s">
        <v>2650</v>
      </c>
      <c r="E141" s="1852" t="s">
        <v>2651</v>
      </c>
      <c r="F141" s="1852" t="s">
        <v>2652</v>
      </c>
      <c r="G141" s="1852" t="s">
        <v>22</v>
      </c>
      <c r="H141" s="1852" t="s">
        <v>22</v>
      </c>
      <c r="I141" s="1852" t="s">
        <v>893</v>
      </c>
    </row>
    <row customHeight="1" ht="11.25">
      <c r="A142" s="1852" t="s">
        <v>2648</v>
      </c>
      <c r="B142" s="1852" t="s">
        <v>16</v>
      </c>
      <c r="C142" s="1852" t="s">
        <v>2653</v>
      </c>
      <c r="D142" s="1852" t="s">
        <v>2654</v>
      </c>
      <c r="E142" s="1852" t="s">
        <v>2655</v>
      </c>
      <c r="F142" s="1852" t="s">
        <v>2656</v>
      </c>
      <c r="G142" s="1852" t="s">
        <v>2657</v>
      </c>
      <c r="H142" s="1852" t="s">
        <v>22</v>
      </c>
      <c r="I142" s="1852" t="s">
        <v>893</v>
      </c>
    </row>
    <row customHeight="1" ht="11.25">
      <c r="A143" s="1852" t="s">
        <v>2648</v>
      </c>
      <c r="B143" s="1852" t="s">
        <v>16</v>
      </c>
      <c r="C143" s="1852" t="s">
        <v>2658</v>
      </c>
      <c r="D143" s="1852" t="s">
        <v>2659</v>
      </c>
      <c r="E143" s="1852" t="s">
        <v>2660</v>
      </c>
      <c r="F143" s="1852" t="s">
        <v>2661</v>
      </c>
      <c r="G143" s="1852" t="s">
        <v>2662</v>
      </c>
      <c r="H143" s="1852" t="s">
        <v>22</v>
      </c>
      <c r="I143" s="1852" t="s">
        <v>893</v>
      </c>
    </row>
    <row customHeight="1" ht="11.25">
      <c r="A144" s="1852" t="s">
        <v>2648</v>
      </c>
      <c r="B144" s="1852" t="s">
        <v>16</v>
      </c>
      <c r="C144" s="1852" t="s">
        <v>2667</v>
      </c>
      <c r="D144" s="1852" t="s">
        <v>2668</v>
      </c>
      <c r="E144" s="1852" t="s">
        <v>2669</v>
      </c>
      <c r="F144" s="1852" t="s">
        <v>2670</v>
      </c>
      <c r="G144" s="1852" t="s">
        <v>22</v>
      </c>
      <c r="H144" s="1852" t="s">
        <v>22</v>
      </c>
      <c r="I144" s="1852" t="s">
        <v>893</v>
      </c>
    </row>
    <row customHeight="1" ht="11.25">
      <c r="A145" s="1852" t="s">
        <v>2648</v>
      </c>
      <c r="B145" s="1852" t="s">
        <v>16</v>
      </c>
      <c r="C145" s="1852" t="s">
        <v>2675</v>
      </c>
      <c r="D145" s="1852" t="s">
        <v>2676</v>
      </c>
      <c r="E145" s="1852" t="s">
        <v>2677</v>
      </c>
      <c r="F145" s="1852" t="s">
        <v>2678</v>
      </c>
      <c r="G145" s="1852" t="s">
        <v>22</v>
      </c>
      <c r="H145" s="1852" t="s">
        <v>22</v>
      </c>
      <c r="I145" s="1852" t="s">
        <v>893</v>
      </c>
    </row>
    <row customHeight="1" ht="11.25">
      <c r="A146" s="1852" t="s">
        <v>2648</v>
      </c>
      <c r="B146" s="1852" t="s">
        <v>16</v>
      </c>
      <c r="C146" s="1852" t="s">
        <v>2679</v>
      </c>
      <c r="D146" s="1852" t="s">
        <v>2680</v>
      </c>
      <c r="E146" s="1852" t="s">
        <v>2681</v>
      </c>
      <c r="F146" s="1852" t="s">
        <v>2682</v>
      </c>
      <c r="G146" s="1852" t="s">
        <v>22</v>
      </c>
      <c r="H146" s="1852" t="s">
        <v>22</v>
      </c>
      <c r="I146" s="1852" t="s">
        <v>893</v>
      </c>
    </row>
    <row customHeight="1" ht="11.25">
      <c r="A147" s="1852" t="s">
        <v>2648</v>
      </c>
      <c r="B147" s="1852" t="s">
        <v>16</v>
      </c>
      <c r="C147" s="1852" t="s">
        <v>2683</v>
      </c>
      <c r="D147" s="1852" t="s">
        <v>2684</v>
      </c>
      <c r="E147" s="1852" t="s">
        <v>2685</v>
      </c>
      <c r="F147" s="1852" t="s">
        <v>2686</v>
      </c>
      <c r="G147" s="1852" t="s">
        <v>22</v>
      </c>
      <c r="H147" s="1852" t="s">
        <v>22</v>
      </c>
      <c r="I147" s="1852" t="s">
        <v>893</v>
      </c>
    </row>
    <row customHeight="1" ht="11.25">
      <c r="A148" s="1852" t="s">
        <v>2648</v>
      </c>
      <c r="B148" s="1852" t="s">
        <v>16</v>
      </c>
      <c r="C148" s="1852" t="s">
        <v>2691</v>
      </c>
      <c r="D148" s="1852" t="s">
        <v>2692</v>
      </c>
      <c r="E148" s="1852" t="s">
        <v>2693</v>
      </c>
      <c r="F148" s="1852" t="s">
        <v>2694</v>
      </c>
      <c r="G148" s="1852" t="s">
        <v>22</v>
      </c>
      <c r="H148" s="1852" t="s">
        <v>22</v>
      </c>
      <c r="I148" s="1852" t="s">
        <v>893</v>
      </c>
    </row>
    <row customHeight="1" ht="11.25">
      <c r="A149" s="1852" t="s">
        <v>2648</v>
      </c>
      <c r="B149" s="1852" t="s">
        <v>16</v>
      </c>
      <c r="C149" s="1852" t="s">
        <v>2695</v>
      </c>
      <c r="D149" s="1852" t="s">
        <v>2696</v>
      </c>
      <c r="E149" s="1852" t="s">
        <v>2697</v>
      </c>
      <c r="F149" s="1852" t="s">
        <v>2666</v>
      </c>
      <c r="G149" s="1852" t="s">
        <v>22</v>
      </c>
      <c r="H149" s="1852" t="s">
        <v>22</v>
      </c>
      <c r="I149" s="1852" t="s">
        <v>893</v>
      </c>
    </row>
    <row customHeight="1" ht="11.25">
      <c r="A150" s="1852" t="s">
        <v>2648</v>
      </c>
      <c r="B150" s="1852" t="s">
        <v>16</v>
      </c>
      <c r="C150" s="1852" t="s">
        <v>2703</v>
      </c>
      <c r="D150" s="1852" t="s">
        <v>2704</v>
      </c>
      <c r="E150" s="1852" t="s">
        <v>2705</v>
      </c>
      <c r="F150" s="1852" t="s">
        <v>2706</v>
      </c>
      <c r="G150" s="1852" t="s">
        <v>22</v>
      </c>
      <c r="H150" s="1852" t="s">
        <v>22</v>
      </c>
      <c r="I150" s="1852" t="s">
        <v>893</v>
      </c>
    </row>
    <row customHeight="1" ht="11.25">
      <c r="A151" s="1852" t="s">
        <v>2648</v>
      </c>
      <c r="B151" s="1852" t="s">
        <v>16</v>
      </c>
      <c r="C151" s="1852" t="s">
        <v>2707</v>
      </c>
      <c r="D151" s="1852" t="s">
        <v>2708</v>
      </c>
      <c r="E151" s="1852" t="s">
        <v>2709</v>
      </c>
      <c r="F151" s="1852" t="s">
        <v>2710</v>
      </c>
      <c r="G151" s="1852" t="s">
        <v>22</v>
      </c>
      <c r="H151" s="1852" t="s">
        <v>22</v>
      </c>
      <c r="I151" s="1852" t="s">
        <v>893</v>
      </c>
    </row>
    <row customHeight="1" ht="11.25">
      <c r="A152" s="1852" t="s">
        <v>2648</v>
      </c>
      <c r="B152" s="1852" t="s">
        <v>16</v>
      </c>
      <c r="C152" s="1852" t="s">
        <v>2711</v>
      </c>
      <c r="D152" s="1852" t="s">
        <v>2712</v>
      </c>
      <c r="E152" s="1852" t="s">
        <v>2713</v>
      </c>
      <c r="F152" s="1852" t="s">
        <v>2714</v>
      </c>
      <c r="G152" s="1852" t="s">
        <v>22</v>
      </c>
      <c r="H152" s="1852" t="s">
        <v>22</v>
      </c>
      <c r="I152" s="1852" t="s">
        <v>893</v>
      </c>
    </row>
    <row customHeight="1" ht="11.25">
      <c r="A153" s="1852" t="s">
        <v>2648</v>
      </c>
      <c r="B153" s="1852" t="s">
        <v>16</v>
      </c>
      <c r="C153" s="1852" t="s">
        <v>2718</v>
      </c>
      <c r="D153" s="1852" t="s">
        <v>2719</v>
      </c>
      <c r="E153" s="1852" t="s">
        <v>2720</v>
      </c>
      <c r="F153" s="1852" t="s">
        <v>2686</v>
      </c>
      <c r="G153" s="1852" t="s">
        <v>2721</v>
      </c>
      <c r="H153" s="1852" t="s">
        <v>22</v>
      </c>
      <c r="I153" s="1852" t="s">
        <v>893</v>
      </c>
    </row>
    <row customHeight="1" ht="11.25">
      <c r="A154" s="1852" t="s">
        <v>2648</v>
      </c>
      <c r="B154" s="1852" t="s">
        <v>16</v>
      </c>
      <c r="C154" s="1852" t="s">
        <v>2722</v>
      </c>
      <c r="D154" s="1852" t="s">
        <v>2723</v>
      </c>
      <c r="E154" s="1852" t="s">
        <v>2724</v>
      </c>
      <c r="F154" s="1852" t="s">
        <v>2678</v>
      </c>
      <c r="G154" s="1852" t="s">
        <v>22</v>
      </c>
      <c r="H154" s="1852" t="s">
        <v>22</v>
      </c>
      <c r="I154" s="1852" t="s">
        <v>893</v>
      </c>
    </row>
    <row customHeight="1" ht="11.25">
      <c r="A155" s="1852" t="s">
        <v>2648</v>
      </c>
      <c r="B155" s="1852" t="s">
        <v>16</v>
      </c>
      <c r="C155" s="1852" t="s">
        <v>2725</v>
      </c>
      <c r="D155" s="1852" t="s">
        <v>2726</v>
      </c>
      <c r="E155" s="1852" t="s">
        <v>2727</v>
      </c>
      <c r="F155" s="1852" t="s">
        <v>2678</v>
      </c>
      <c r="G155" s="1852" t="s">
        <v>22</v>
      </c>
      <c r="H155" s="1852" t="s">
        <v>22</v>
      </c>
      <c r="I155" s="1852" t="s">
        <v>893</v>
      </c>
    </row>
    <row customHeight="1" ht="11.25">
      <c r="A156" s="1852" t="s">
        <v>2648</v>
      </c>
      <c r="B156" s="1852" t="s">
        <v>16</v>
      </c>
      <c r="C156" s="1852" t="s">
        <v>2728</v>
      </c>
      <c r="D156" s="1852" t="s">
        <v>2729</v>
      </c>
      <c r="E156" s="1852" t="s">
        <v>2730</v>
      </c>
      <c r="F156" s="1852" t="s">
        <v>2731</v>
      </c>
      <c r="G156" s="1852" t="s">
        <v>2732</v>
      </c>
      <c r="H156" s="1852" t="s">
        <v>22</v>
      </c>
      <c r="I156" s="1852" t="s">
        <v>893</v>
      </c>
    </row>
    <row customHeight="1" ht="11.25">
      <c r="A157" s="1852" t="s">
        <v>2648</v>
      </c>
      <c r="B157" s="1852" t="s">
        <v>16</v>
      </c>
      <c r="C157" s="1852" t="s">
        <v>2743</v>
      </c>
      <c r="D157" s="1852" t="s">
        <v>2744</v>
      </c>
      <c r="E157" s="1852" t="s">
        <v>2745</v>
      </c>
      <c r="F157" s="1852" t="s">
        <v>2706</v>
      </c>
      <c r="G157" s="1852" t="s">
        <v>22</v>
      </c>
      <c r="H157" s="1852" t="s">
        <v>22</v>
      </c>
      <c r="I157" s="1852" t="s">
        <v>893</v>
      </c>
    </row>
    <row customHeight="1" ht="11.25">
      <c r="A158" s="1852" t="s">
        <v>2648</v>
      </c>
      <c r="B158" s="1852" t="s">
        <v>16</v>
      </c>
      <c r="C158" s="1852" t="s">
        <v>2746</v>
      </c>
      <c r="D158" s="1852" t="s">
        <v>2747</v>
      </c>
      <c r="E158" s="1852" t="s">
        <v>2748</v>
      </c>
      <c r="F158" s="1852" t="s">
        <v>2731</v>
      </c>
      <c r="G158" s="1852" t="s">
        <v>22</v>
      </c>
      <c r="H158" s="1852" t="s">
        <v>22</v>
      </c>
      <c r="I158" s="1852" t="s">
        <v>893</v>
      </c>
    </row>
    <row customHeight="1" ht="11.25">
      <c r="A159" s="1852" t="s">
        <v>2648</v>
      </c>
      <c r="B159" s="1852" t="s">
        <v>16</v>
      </c>
      <c r="C159" s="1852" t="s">
        <v>2764</v>
      </c>
      <c r="D159" s="1852" t="s">
        <v>2765</v>
      </c>
      <c r="E159" s="1852" t="s">
        <v>2766</v>
      </c>
      <c r="F159" s="1852" t="s">
        <v>2767</v>
      </c>
      <c r="G159" s="1852" t="s">
        <v>22</v>
      </c>
      <c r="H159" s="1852" t="s">
        <v>22</v>
      </c>
      <c r="I159" s="1852" t="s">
        <v>893</v>
      </c>
    </row>
    <row customHeight="1" ht="11.25">
      <c r="A160" s="1852" t="s">
        <v>2648</v>
      </c>
      <c r="B160" s="1852" t="s">
        <v>16</v>
      </c>
      <c r="C160" s="1852" t="s">
        <v>2768</v>
      </c>
      <c r="D160" s="1852" t="s">
        <v>2769</v>
      </c>
      <c r="E160" s="1852" t="s">
        <v>2770</v>
      </c>
      <c r="F160" s="1852" t="s">
        <v>2706</v>
      </c>
      <c r="G160" s="1852" t="s">
        <v>22</v>
      </c>
      <c r="H160" s="1852" t="s">
        <v>22</v>
      </c>
      <c r="I160" s="1852" t="s">
        <v>893</v>
      </c>
    </row>
    <row customHeight="1" ht="11.25">
      <c r="A161" s="1852" t="s">
        <v>2648</v>
      </c>
      <c r="B161" s="1852" t="s">
        <v>16</v>
      </c>
      <c r="C161" s="1852" t="s">
        <v>2771</v>
      </c>
      <c r="D161" s="1852" t="s">
        <v>2772</v>
      </c>
      <c r="E161" s="1852" t="s">
        <v>2773</v>
      </c>
      <c r="F161" s="1852" t="s">
        <v>2731</v>
      </c>
      <c r="G161" s="1852" t="s">
        <v>22</v>
      </c>
      <c r="H161" s="1852" t="s">
        <v>22</v>
      </c>
      <c r="I161" s="1852" t="s">
        <v>893</v>
      </c>
    </row>
    <row customHeight="1" ht="11.25">
      <c r="A162" s="1852" t="s">
        <v>2648</v>
      </c>
      <c r="B162" s="1852" t="s">
        <v>16</v>
      </c>
      <c r="C162" s="1852" t="s">
        <v>2774</v>
      </c>
      <c r="D162" s="1852" t="s">
        <v>2775</v>
      </c>
      <c r="E162" s="1852" t="s">
        <v>2776</v>
      </c>
      <c r="F162" s="1852" t="s">
        <v>2777</v>
      </c>
      <c r="G162" s="1852" t="s">
        <v>22</v>
      </c>
      <c r="H162" s="1852" t="s">
        <v>2778</v>
      </c>
      <c r="I162" s="1852" t="s">
        <v>893</v>
      </c>
    </row>
    <row customHeight="1" ht="11.25">
      <c r="A163" s="1852" t="s">
        <v>2648</v>
      </c>
      <c r="B163" s="1852" t="s">
        <v>16</v>
      </c>
      <c r="C163" s="1852" t="s">
        <v>22</v>
      </c>
      <c r="D163" s="1852" t="s">
        <v>2779</v>
      </c>
      <c r="E163" s="1852" t="s">
        <v>2780</v>
      </c>
      <c r="F163" s="1852" t="s">
        <v>2710</v>
      </c>
      <c r="G163" s="1852" t="s">
        <v>22</v>
      </c>
      <c r="H163" s="1852" t="s">
        <v>22</v>
      </c>
      <c r="I163" s="1852" t="s">
        <v>893</v>
      </c>
    </row>
    <row customHeight="1" ht="11.25">
      <c r="A164" s="1852" t="s">
        <v>2648</v>
      </c>
      <c r="B164" s="1852" t="s">
        <v>16</v>
      </c>
      <c r="C164" s="1852" t="s">
        <v>2784</v>
      </c>
      <c r="D164" s="1852" t="s">
        <v>2785</v>
      </c>
      <c r="E164" s="1852" t="s">
        <v>2786</v>
      </c>
      <c r="F164" s="1852" t="s">
        <v>2767</v>
      </c>
      <c r="G164" s="1852" t="s">
        <v>2787</v>
      </c>
      <c r="H164" s="1852" t="s">
        <v>22</v>
      </c>
      <c r="I164" s="1852" t="s">
        <v>893</v>
      </c>
    </row>
    <row customHeight="1" ht="11.25">
      <c r="A165" s="1852" t="s">
        <v>2648</v>
      </c>
      <c r="B165" s="1852" t="s">
        <v>16</v>
      </c>
      <c r="C165" s="1852" t="s">
        <v>2806</v>
      </c>
      <c r="D165" s="1852" t="s">
        <v>2807</v>
      </c>
      <c r="E165" s="1852" t="s">
        <v>2808</v>
      </c>
      <c r="F165" s="1852" t="s">
        <v>2809</v>
      </c>
      <c r="G165" s="1852" t="s">
        <v>22</v>
      </c>
      <c r="H165" s="1852" t="s">
        <v>2810</v>
      </c>
      <c r="I165" s="1852" t="s">
        <v>893</v>
      </c>
    </row>
    <row customHeight="1" ht="11.25">
      <c r="A166" s="1852" t="s">
        <v>2648</v>
      </c>
      <c r="B166" s="1852" t="s">
        <v>16</v>
      </c>
      <c r="C166" s="1852" t="s">
        <v>2814</v>
      </c>
      <c r="D166" s="1852" t="s">
        <v>2815</v>
      </c>
      <c r="E166" s="1852" t="s">
        <v>2816</v>
      </c>
      <c r="F166" s="1852" t="s">
        <v>2674</v>
      </c>
      <c r="G166" s="1852" t="s">
        <v>2817</v>
      </c>
      <c r="H166" s="1852" t="s">
        <v>22</v>
      </c>
      <c r="I166" s="1852" t="s">
        <v>893</v>
      </c>
    </row>
    <row customHeight="1" ht="11.25">
      <c r="A167" s="1852" t="s">
        <v>2648</v>
      </c>
      <c r="B167" s="1852" t="s">
        <v>16</v>
      </c>
      <c r="C167" s="1852" t="s">
        <v>2818</v>
      </c>
      <c r="D167" s="1852" t="s">
        <v>2819</v>
      </c>
      <c r="E167" s="1852" t="s">
        <v>2820</v>
      </c>
      <c r="F167" s="1852" t="s">
        <v>2682</v>
      </c>
      <c r="G167" s="1852" t="s">
        <v>22</v>
      </c>
      <c r="H167" s="1852" t="s">
        <v>22</v>
      </c>
      <c r="I167" s="1852" t="s">
        <v>893</v>
      </c>
    </row>
    <row customHeight="1" ht="11.25">
      <c r="A168" s="1852" t="s">
        <v>2648</v>
      </c>
      <c r="B168" s="1852" t="s">
        <v>16</v>
      </c>
      <c r="C168" s="1852" t="s">
        <v>2821</v>
      </c>
      <c r="D168" s="1852" t="s">
        <v>2822</v>
      </c>
      <c r="E168" s="1852" t="s">
        <v>2823</v>
      </c>
      <c r="F168" s="1852" t="s">
        <v>2809</v>
      </c>
      <c r="G168" s="1852" t="s">
        <v>22</v>
      </c>
      <c r="H168" s="1852" t="s">
        <v>22</v>
      </c>
      <c r="I168" s="1852" t="s">
        <v>893</v>
      </c>
    </row>
    <row customHeight="1" ht="11.25">
      <c r="A169" s="1852" t="s">
        <v>2648</v>
      </c>
      <c r="B169" s="1852" t="s">
        <v>16</v>
      </c>
      <c r="C169" s="1852" t="s">
        <v>2824</v>
      </c>
      <c r="D169" s="1852" t="s">
        <v>2825</v>
      </c>
      <c r="E169" s="1852" t="s">
        <v>2826</v>
      </c>
      <c r="F169" s="1852" t="s">
        <v>2682</v>
      </c>
      <c r="G169" s="1852" t="s">
        <v>2827</v>
      </c>
      <c r="H169" s="1852" t="s">
        <v>22</v>
      </c>
      <c r="I169" s="1852" t="s">
        <v>893</v>
      </c>
    </row>
    <row customHeight="1" ht="11.25">
      <c r="A170" s="1852" t="s">
        <v>2648</v>
      </c>
      <c r="B170" s="1852" t="s">
        <v>16</v>
      </c>
      <c r="C170" s="1852" t="s">
        <v>2828</v>
      </c>
      <c r="D170" s="1852" t="s">
        <v>2829</v>
      </c>
      <c r="E170" s="1852" t="s">
        <v>2830</v>
      </c>
      <c r="F170" s="1852" t="s">
        <v>2763</v>
      </c>
      <c r="G170" s="1852" t="s">
        <v>22</v>
      </c>
      <c r="H170" s="1852" t="s">
        <v>22</v>
      </c>
      <c r="I170" s="1852" t="s">
        <v>893</v>
      </c>
    </row>
    <row customHeight="1" ht="11.25">
      <c r="A171" s="1852" t="s">
        <v>2648</v>
      </c>
      <c r="B171" s="1852" t="s">
        <v>16</v>
      </c>
      <c r="C171" s="1852" t="s">
        <v>2834</v>
      </c>
      <c r="D171" s="1852" t="s">
        <v>2835</v>
      </c>
      <c r="E171" s="1852" t="s">
        <v>2836</v>
      </c>
      <c r="F171" s="1852" t="s">
        <v>2706</v>
      </c>
      <c r="G171" s="1852" t="s">
        <v>2837</v>
      </c>
      <c r="H171" s="1852" t="s">
        <v>22</v>
      </c>
      <c r="I171" s="1852" t="s">
        <v>893</v>
      </c>
    </row>
    <row customHeight="1" ht="11.25">
      <c r="A172" s="1852" t="s">
        <v>2648</v>
      </c>
      <c r="B172" s="1852" t="s">
        <v>16</v>
      </c>
      <c r="C172" s="1852" t="s">
        <v>2849</v>
      </c>
      <c r="D172" s="1852" t="s">
        <v>2850</v>
      </c>
      <c r="E172" s="1852" t="s">
        <v>2851</v>
      </c>
      <c r="F172" s="1852" t="s">
        <v>2706</v>
      </c>
      <c r="G172" s="1852" t="s">
        <v>22</v>
      </c>
      <c r="H172" s="1852" t="s">
        <v>22</v>
      </c>
      <c r="I172" s="1852" t="s">
        <v>893</v>
      </c>
    </row>
    <row customHeight="1" ht="11.25">
      <c r="A173" s="1852" t="s">
        <v>2648</v>
      </c>
      <c r="B173" s="1852" t="s">
        <v>16</v>
      </c>
      <c r="C173" s="1852" t="s">
        <v>2852</v>
      </c>
      <c r="D173" s="1852" t="s">
        <v>2853</v>
      </c>
      <c r="E173" s="1852" t="s">
        <v>2854</v>
      </c>
      <c r="F173" s="1852" t="s">
        <v>2706</v>
      </c>
      <c r="G173" s="1852" t="s">
        <v>22</v>
      </c>
      <c r="H173" s="1852" t="s">
        <v>2855</v>
      </c>
      <c r="I173" s="1852" t="s">
        <v>893</v>
      </c>
    </row>
    <row customHeight="1" ht="11.25">
      <c r="A174" s="1852" t="s">
        <v>2648</v>
      </c>
      <c r="B174" s="1852" t="s">
        <v>16</v>
      </c>
      <c r="C174" s="1852" t="s">
        <v>2856</v>
      </c>
      <c r="D174" s="1852" t="s">
        <v>2857</v>
      </c>
      <c r="E174" s="1852" t="s">
        <v>2858</v>
      </c>
      <c r="F174" s="1852" t="s">
        <v>2714</v>
      </c>
      <c r="G174" s="1852" t="s">
        <v>2859</v>
      </c>
      <c r="H174" s="1852" t="s">
        <v>22</v>
      </c>
      <c r="I174" s="1852" t="s">
        <v>893</v>
      </c>
    </row>
    <row customHeight="1" ht="11.25">
      <c r="A175" s="1852" t="s">
        <v>2648</v>
      </c>
      <c r="B175" s="1852" t="s">
        <v>16</v>
      </c>
      <c r="C175" s="1852" t="s">
        <v>2860</v>
      </c>
      <c r="D175" s="1852" t="s">
        <v>2861</v>
      </c>
      <c r="E175" s="1852" t="s">
        <v>2862</v>
      </c>
      <c r="F175" s="1852" t="s">
        <v>2714</v>
      </c>
      <c r="G175" s="1852" t="s">
        <v>22</v>
      </c>
      <c r="H175" s="1852" t="s">
        <v>22</v>
      </c>
      <c r="I175" s="1852" t="s">
        <v>893</v>
      </c>
    </row>
    <row customHeight="1" ht="11.25">
      <c r="A176" s="1852" t="s">
        <v>2648</v>
      </c>
      <c r="B176" s="1852" t="s">
        <v>16</v>
      </c>
      <c r="C176" s="1852" t="s">
        <v>2866</v>
      </c>
      <c r="D176" s="1852" t="s">
        <v>2867</v>
      </c>
      <c r="E176" s="1852" t="s">
        <v>2868</v>
      </c>
      <c r="F176" s="1852" t="s">
        <v>2767</v>
      </c>
      <c r="G176" s="1852" t="s">
        <v>22</v>
      </c>
      <c r="H176" s="1852" t="s">
        <v>22</v>
      </c>
      <c r="I176" s="1852" t="s">
        <v>893</v>
      </c>
    </row>
    <row customHeight="1" ht="11.25">
      <c r="A177" s="1852" t="s">
        <v>2648</v>
      </c>
      <c r="B177" s="1852" t="s">
        <v>16</v>
      </c>
      <c r="C177" s="1852" t="s">
        <v>2878</v>
      </c>
      <c r="D177" s="1852" t="s">
        <v>2879</v>
      </c>
      <c r="E177" s="1852" t="s">
        <v>2880</v>
      </c>
      <c r="F177" s="1852" t="s">
        <v>2706</v>
      </c>
      <c r="G177" s="1852" t="s">
        <v>22</v>
      </c>
      <c r="H177" s="1852" t="s">
        <v>22</v>
      </c>
      <c r="I177" s="1852" t="s">
        <v>893</v>
      </c>
    </row>
    <row customHeight="1" ht="11.25">
      <c r="A178" s="1852" t="s">
        <v>2648</v>
      </c>
      <c r="B178" s="1852" t="s">
        <v>16</v>
      </c>
      <c r="C178" s="1852" t="s">
        <v>2881</v>
      </c>
      <c r="D178" s="1852" t="s">
        <v>2882</v>
      </c>
      <c r="E178" s="1852" t="s">
        <v>2883</v>
      </c>
      <c r="F178" s="1852" t="s">
        <v>2767</v>
      </c>
      <c r="G178" s="1852" t="s">
        <v>22</v>
      </c>
      <c r="H178" s="1852" t="s">
        <v>22</v>
      </c>
      <c r="I178" s="1852" t="s">
        <v>893</v>
      </c>
    </row>
    <row customHeight="1" ht="11.25">
      <c r="A179" s="1852" t="s">
        <v>2648</v>
      </c>
      <c r="B179" s="1852" t="s">
        <v>16</v>
      </c>
      <c r="C179" s="1852" t="s">
        <v>2884</v>
      </c>
      <c r="D179" s="1852" t="s">
        <v>2885</v>
      </c>
      <c r="E179" s="1852" t="s">
        <v>2886</v>
      </c>
      <c r="F179" s="1852" t="s">
        <v>2678</v>
      </c>
      <c r="G179" s="1852" t="s">
        <v>22</v>
      </c>
      <c r="H179" s="1852" t="s">
        <v>22</v>
      </c>
      <c r="I179" s="1852" t="s">
        <v>893</v>
      </c>
    </row>
    <row customHeight="1" ht="11.25">
      <c r="A180" s="1852" t="s">
        <v>2648</v>
      </c>
      <c r="B180" s="1852" t="s">
        <v>16</v>
      </c>
      <c r="C180" s="1852" t="s">
        <v>2890</v>
      </c>
      <c r="D180" s="1852" t="s">
        <v>2891</v>
      </c>
      <c r="E180" s="1852" t="s">
        <v>2892</v>
      </c>
      <c r="F180" s="1852" t="s">
        <v>2710</v>
      </c>
      <c r="G180" s="1852" t="s">
        <v>22</v>
      </c>
      <c r="H180" s="1852" t="s">
        <v>22</v>
      </c>
      <c r="I180" s="1852" t="s">
        <v>893</v>
      </c>
    </row>
    <row customHeight="1" ht="11.25">
      <c r="A181" s="1852" t="s">
        <v>2648</v>
      </c>
      <c r="B181" s="1852" t="s">
        <v>16</v>
      </c>
      <c r="C181" s="1852" t="s">
        <v>2893</v>
      </c>
      <c r="D181" s="1852" t="s">
        <v>2894</v>
      </c>
      <c r="E181" s="1852" t="s">
        <v>2895</v>
      </c>
      <c r="F181" s="1852" t="s">
        <v>2896</v>
      </c>
      <c r="G181" s="1852" t="s">
        <v>2897</v>
      </c>
      <c r="H181" s="1852" t="s">
        <v>22</v>
      </c>
      <c r="I181" s="1852" t="s">
        <v>893</v>
      </c>
    </row>
    <row customHeight="1" ht="11.25">
      <c r="A182" s="1852" t="s">
        <v>2648</v>
      </c>
      <c r="B182" s="1852" t="s">
        <v>16</v>
      </c>
      <c r="C182" s="1852" t="s">
        <v>2898</v>
      </c>
      <c r="D182" s="1852" t="s">
        <v>2899</v>
      </c>
      <c r="E182" s="1852" t="s">
        <v>2900</v>
      </c>
      <c r="F182" s="1852" t="s">
        <v>2901</v>
      </c>
      <c r="G182" s="1852" t="s">
        <v>2902</v>
      </c>
      <c r="H182" s="1852" t="s">
        <v>22</v>
      </c>
      <c r="I182" s="1852" t="s">
        <v>893</v>
      </c>
    </row>
    <row customHeight="1" ht="11.25">
      <c r="A183" s="1852" t="s">
        <v>2648</v>
      </c>
      <c r="B183" s="1852" t="s">
        <v>16</v>
      </c>
      <c r="C183" s="1852" t="s">
        <v>2912</v>
      </c>
      <c r="D183" s="1852" t="s">
        <v>2913</v>
      </c>
      <c r="E183" s="1852" t="s">
        <v>2914</v>
      </c>
      <c r="F183" s="1852" t="s">
        <v>2731</v>
      </c>
      <c r="G183" s="1852" t="s">
        <v>2915</v>
      </c>
      <c r="H183" s="1852" t="s">
        <v>22</v>
      </c>
      <c r="I183" s="1852" t="s">
        <v>893</v>
      </c>
    </row>
    <row customHeight="1" ht="11.25">
      <c r="A184" s="1852" t="s">
        <v>2648</v>
      </c>
      <c r="B184" s="1852" t="s">
        <v>16</v>
      </c>
      <c r="C184" s="1852" t="s">
        <v>2920</v>
      </c>
      <c r="D184" s="1852" t="s">
        <v>2921</v>
      </c>
      <c r="E184" s="1852" t="s">
        <v>2922</v>
      </c>
      <c r="F184" s="1852" t="s">
        <v>2767</v>
      </c>
      <c r="G184" s="1852" t="s">
        <v>2923</v>
      </c>
      <c r="H184" s="1852" t="s">
        <v>22</v>
      </c>
      <c r="I184" s="1852" t="s">
        <v>893</v>
      </c>
    </row>
    <row customHeight="1" ht="11.25">
      <c r="A185" s="1852" t="s">
        <v>2648</v>
      </c>
      <c r="B185" s="1852" t="s">
        <v>16</v>
      </c>
      <c r="C185" s="1852" t="s">
        <v>2940</v>
      </c>
      <c r="D185" s="1852" t="s">
        <v>2941</v>
      </c>
      <c r="E185" s="1852" t="s">
        <v>2942</v>
      </c>
      <c r="F185" s="1852" t="s">
        <v>2767</v>
      </c>
      <c r="G185" s="1852" t="s">
        <v>22</v>
      </c>
      <c r="H185" s="1852" t="s">
        <v>22</v>
      </c>
      <c r="I185" s="1852" t="s">
        <v>893</v>
      </c>
    </row>
    <row customHeight="1" ht="11.25">
      <c r="A186" s="1852" t="s">
        <v>2648</v>
      </c>
      <c r="B186" s="1852" t="s">
        <v>16</v>
      </c>
      <c r="C186" s="1852" t="s">
        <v>2943</v>
      </c>
      <c r="D186" s="1852" t="s">
        <v>2944</v>
      </c>
      <c r="E186" s="1852" t="s">
        <v>2945</v>
      </c>
      <c r="F186" s="1852" t="s">
        <v>2682</v>
      </c>
      <c r="G186" s="1852" t="s">
        <v>22</v>
      </c>
      <c r="H186" s="1852" t="s">
        <v>22</v>
      </c>
      <c r="I186" s="1852" t="s">
        <v>893</v>
      </c>
    </row>
    <row customHeight="1" ht="11.25">
      <c r="A187" s="1852" t="s">
        <v>2648</v>
      </c>
      <c r="B187" s="1852" t="s">
        <v>16</v>
      </c>
      <c r="C187" s="1852" t="s">
        <v>2954</v>
      </c>
      <c r="D187" s="1852" t="s">
        <v>2955</v>
      </c>
      <c r="E187" s="1852" t="s">
        <v>2956</v>
      </c>
      <c r="F187" s="1852" t="s">
        <v>2767</v>
      </c>
      <c r="G187" s="1852" t="s">
        <v>2957</v>
      </c>
      <c r="H187" s="1852" t="s">
        <v>22</v>
      </c>
      <c r="I187" s="1852" t="s">
        <v>893</v>
      </c>
    </row>
    <row customHeight="1" ht="11.25">
      <c r="A188" s="1852" t="s">
        <v>2648</v>
      </c>
      <c r="B188" s="1852" t="s">
        <v>16</v>
      </c>
      <c r="C188" s="1852" t="s">
        <v>2965</v>
      </c>
      <c r="D188" s="1852" t="s">
        <v>2966</v>
      </c>
      <c r="E188" s="1852" t="s">
        <v>2967</v>
      </c>
      <c r="F188" s="1852" t="s">
        <v>2968</v>
      </c>
      <c r="G188" s="1852" t="s">
        <v>22</v>
      </c>
      <c r="H188" s="1852" t="s">
        <v>22</v>
      </c>
      <c r="I188" s="1852" t="s">
        <v>893</v>
      </c>
    </row>
    <row customHeight="1" ht="11.25">
      <c r="A189" s="1852" t="s">
        <v>2648</v>
      </c>
      <c r="B189" s="1852" t="s">
        <v>16</v>
      </c>
      <c r="C189" s="1852" t="s">
        <v>2973</v>
      </c>
      <c r="D189" s="1852" t="s">
        <v>2974</v>
      </c>
      <c r="E189" s="1852" t="s">
        <v>2975</v>
      </c>
      <c r="F189" s="1852" t="s">
        <v>2706</v>
      </c>
      <c r="G189" s="1852" t="s">
        <v>2976</v>
      </c>
      <c r="H189" s="1852" t="s">
        <v>22</v>
      </c>
      <c r="I189" s="1852" t="s">
        <v>893</v>
      </c>
    </row>
    <row customHeight="1" ht="11.25">
      <c r="A190" s="1852" t="s">
        <v>2648</v>
      </c>
      <c r="B190" s="1852" t="s">
        <v>16</v>
      </c>
      <c r="C190" s="1852" t="s">
        <v>2985</v>
      </c>
      <c r="D190" s="1852" t="s">
        <v>2986</v>
      </c>
      <c r="E190" s="1852" t="s">
        <v>2987</v>
      </c>
      <c r="F190" s="1852" t="s">
        <v>2710</v>
      </c>
      <c r="G190" s="1852" t="s">
        <v>2988</v>
      </c>
      <c r="H190" s="1852" t="s">
        <v>22</v>
      </c>
      <c r="I190" s="1852" t="s">
        <v>893</v>
      </c>
    </row>
    <row customHeight="1" ht="11.25">
      <c r="A191" s="1852" t="s">
        <v>2648</v>
      </c>
      <c r="B191" s="1852" t="s">
        <v>16</v>
      </c>
      <c r="C191" s="1852" t="s">
        <v>2989</v>
      </c>
      <c r="D191" s="1852" t="s">
        <v>2990</v>
      </c>
      <c r="E191" s="1852" t="s">
        <v>2991</v>
      </c>
      <c r="F191" s="1852" t="s">
        <v>2706</v>
      </c>
      <c r="G191" s="1852" t="s">
        <v>22</v>
      </c>
      <c r="H191" s="1852" t="s">
        <v>22</v>
      </c>
      <c r="I191" s="1852" t="s">
        <v>893</v>
      </c>
    </row>
    <row customHeight="1" ht="11.25">
      <c r="A192" s="1852" t="s">
        <v>2648</v>
      </c>
      <c r="B192" s="1852" t="s">
        <v>16</v>
      </c>
      <c r="C192" s="1852" t="s">
        <v>2992</v>
      </c>
      <c r="D192" s="1852" t="s">
        <v>2993</v>
      </c>
      <c r="E192" s="1852" t="s">
        <v>2994</v>
      </c>
      <c r="F192" s="1852" t="s">
        <v>2763</v>
      </c>
      <c r="G192" s="1852" t="s">
        <v>22</v>
      </c>
      <c r="H192" s="1852" t="s">
        <v>22</v>
      </c>
      <c r="I192" s="1852" t="s">
        <v>893</v>
      </c>
    </row>
    <row customHeight="1" ht="11.25">
      <c r="A193" s="1852" t="s">
        <v>2648</v>
      </c>
      <c r="B193" s="1852" t="s">
        <v>16</v>
      </c>
      <c r="C193" s="1852" t="s">
        <v>2995</v>
      </c>
      <c r="D193" s="1852" t="s">
        <v>2996</v>
      </c>
      <c r="E193" s="1852" t="s">
        <v>2997</v>
      </c>
      <c r="F193" s="1852" t="s">
        <v>2710</v>
      </c>
      <c r="G193" s="1852" t="s">
        <v>2998</v>
      </c>
      <c r="H193" s="1852" t="s">
        <v>22</v>
      </c>
      <c r="I193" s="1852" t="s">
        <v>893</v>
      </c>
    </row>
    <row customHeight="1" ht="11.25">
      <c r="A194" s="1852" t="s">
        <v>2648</v>
      </c>
      <c r="B194" s="1852" t="s">
        <v>16</v>
      </c>
      <c r="C194" s="1852" t="s">
        <v>2999</v>
      </c>
      <c r="D194" s="1852" t="s">
        <v>3000</v>
      </c>
      <c r="E194" s="1852" t="s">
        <v>3001</v>
      </c>
      <c r="F194" s="1852" t="s">
        <v>2686</v>
      </c>
      <c r="G194" s="1852" t="s">
        <v>22</v>
      </c>
      <c r="H194" s="1852" t="s">
        <v>22</v>
      </c>
      <c r="I194" s="1852" t="s">
        <v>893</v>
      </c>
    </row>
    <row customHeight="1" ht="11.25">
      <c r="A195" s="1852" t="s">
        <v>2648</v>
      </c>
      <c r="B195" s="1852" t="s">
        <v>16</v>
      </c>
      <c r="C195" s="1852" t="s">
        <v>3006</v>
      </c>
      <c r="D195" s="1852" t="s">
        <v>3007</v>
      </c>
      <c r="E195" s="1852" t="s">
        <v>3008</v>
      </c>
      <c r="F195" s="1852" t="s">
        <v>2809</v>
      </c>
      <c r="G195" s="1852" t="s">
        <v>3009</v>
      </c>
      <c r="H195" s="1852" t="s">
        <v>22</v>
      </c>
      <c r="I195" s="1852" t="s">
        <v>893</v>
      </c>
    </row>
    <row customHeight="1" ht="11.25">
      <c r="A196" s="1852" t="s">
        <v>2648</v>
      </c>
      <c r="B196" s="1852" t="s">
        <v>16</v>
      </c>
      <c r="C196" s="1852" t="s">
        <v>3010</v>
      </c>
      <c r="D196" s="1852" t="s">
        <v>3011</v>
      </c>
      <c r="E196" s="1852" t="s">
        <v>3012</v>
      </c>
      <c r="F196" s="1852" t="s">
        <v>2767</v>
      </c>
      <c r="G196" s="1852" t="s">
        <v>3013</v>
      </c>
      <c r="H196" s="1852" t="s">
        <v>22</v>
      </c>
      <c r="I196" s="1852" t="s">
        <v>893</v>
      </c>
    </row>
    <row customHeight="1" ht="11.25">
      <c r="A197" s="1852" t="s">
        <v>2648</v>
      </c>
      <c r="B197" s="1852" t="s">
        <v>16</v>
      </c>
      <c r="C197" s="1852" t="s">
        <v>3032</v>
      </c>
      <c r="D197" s="1852" t="s">
        <v>3033</v>
      </c>
      <c r="E197" s="1852" t="s">
        <v>3034</v>
      </c>
      <c r="F197" s="1852" t="s">
        <v>2710</v>
      </c>
      <c r="G197" s="1852" t="s">
        <v>22</v>
      </c>
      <c r="H197" s="1852" t="s">
        <v>22</v>
      </c>
      <c r="I197" s="1852" t="s">
        <v>893</v>
      </c>
    </row>
    <row customHeight="1" ht="11.25">
      <c r="A198" s="1852" t="s">
        <v>2648</v>
      </c>
      <c r="B198" s="1852" t="s">
        <v>16</v>
      </c>
      <c r="C198" s="1852" t="s">
        <v>3035</v>
      </c>
      <c r="D198" s="1852" t="s">
        <v>3036</v>
      </c>
      <c r="E198" s="1852" t="s">
        <v>3037</v>
      </c>
      <c r="F198" s="1852" t="s">
        <v>3038</v>
      </c>
      <c r="G198" s="1852" t="s">
        <v>3039</v>
      </c>
      <c r="H198" s="1852" t="s">
        <v>22</v>
      </c>
      <c r="I198" s="1852" t="s">
        <v>893</v>
      </c>
    </row>
    <row customHeight="1" ht="11.25">
      <c r="A199" s="1852" t="s">
        <v>2648</v>
      </c>
      <c r="B199" s="1852" t="s">
        <v>16</v>
      </c>
      <c r="C199" s="1852" t="s">
        <v>3040</v>
      </c>
      <c r="D199" s="1852" t="s">
        <v>3041</v>
      </c>
      <c r="E199" s="1852" t="s">
        <v>3042</v>
      </c>
      <c r="F199" s="1852" t="s">
        <v>2714</v>
      </c>
      <c r="G199" s="1852" t="s">
        <v>22</v>
      </c>
      <c r="H199" s="1852" t="s">
        <v>22</v>
      </c>
      <c r="I199" s="1852" t="s">
        <v>893</v>
      </c>
    </row>
    <row customHeight="1" ht="11.25">
      <c r="A200" s="1852" t="s">
        <v>2648</v>
      </c>
      <c r="B200" s="1852" t="s">
        <v>16</v>
      </c>
      <c r="C200" s="1852" t="s">
        <v>3043</v>
      </c>
      <c r="D200" s="1852" t="s">
        <v>3044</v>
      </c>
      <c r="E200" s="1852" t="s">
        <v>3045</v>
      </c>
      <c r="F200" s="1852" t="s">
        <v>2809</v>
      </c>
      <c r="G200" s="1852" t="s">
        <v>3046</v>
      </c>
      <c r="H200" s="1852" t="s">
        <v>22</v>
      </c>
      <c r="I200" s="1852" t="s">
        <v>893</v>
      </c>
    </row>
    <row customHeight="1" ht="11.25">
      <c r="A201" s="1852" t="s">
        <v>2648</v>
      </c>
      <c r="B201" s="1852" t="s">
        <v>16</v>
      </c>
      <c r="C201" s="1852" t="s">
        <v>3054</v>
      </c>
      <c r="D201" s="1852" t="s">
        <v>3055</v>
      </c>
      <c r="E201" s="1852" t="s">
        <v>3056</v>
      </c>
      <c r="F201" s="1852" t="s">
        <v>2731</v>
      </c>
      <c r="G201" s="1852" t="s">
        <v>3057</v>
      </c>
      <c r="H201" s="1852" t="s">
        <v>22</v>
      </c>
      <c r="I201" s="1852" t="s">
        <v>893</v>
      </c>
    </row>
    <row customHeight="1" ht="11.25">
      <c r="A202" s="1852" t="s">
        <v>2648</v>
      </c>
      <c r="B202" s="1852" t="s">
        <v>16</v>
      </c>
      <c r="C202" s="1852" t="s">
        <v>3058</v>
      </c>
      <c r="D202" s="1852" t="s">
        <v>3059</v>
      </c>
      <c r="E202" s="1852" t="s">
        <v>3060</v>
      </c>
      <c r="F202" s="1852" t="s">
        <v>2706</v>
      </c>
      <c r="G202" s="1852" t="s">
        <v>22</v>
      </c>
      <c r="H202" s="1852" t="s">
        <v>22</v>
      </c>
      <c r="I202" s="1852" t="s">
        <v>893</v>
      </c>
    </row>
    <row customHeight="1" ht="11.25">
      <c r="A203" s="1852" t="s">
        <v>2648</v>
      </c>
      <c r="B203" s="1852" t="s">
        <v>16</v>
      </c>
      <c r="C203" s="1852" t="s">
        <v>3076</v>
      </c>
      <c r="D203" s="1852" t="s">
        <v>3077</v>
      </c>
      <c r="E203" s="1852" t="s">
        <v>3078</v>
      </c>
      <c r="F203" s="1852" t="s">
        <v>2731</v>
      </c>
      <c r="G203" s="1852" t="s">
        <v>22</v>
      </c>
      <c r="H203" s="1852" t="s">
        <v>22</v>
      </c>
      <c r="I203" s="1852" t="s">
        <v>893</v>
      </c>
    </row>
    <row customHeight="1" ht="11.25">
      <c r="A204" s="1852" t="s">
        <v>2648</v>
      </c>
      <c r="B204" s="1852" t="s">
        <v>16</v>
      </c>
      <c r="C204" s="1852" t="s">
        <v>3091</v>
      </c>
      <c r="D204" s="1852" t="s">
        <v>3092</v>
      </c>
      <c r="E204" s="1852" t="s">
        <v>3093</v>
      </c>
      <c r="F204" s="1852" t="s">
        <v>2706</v>
      </c>
      <c r="G204" s="1852" t="s">
        <v>22</v>
      </c>
      <c r="H204" s="1852" t="s">
        <v>22</v>
      </c>
      <c r="I204" s="1852" t="s">
        <v>893</v>
      </c>
    </row>
    <row customHeight="1" ht="11.25">
      <c r="A205" s="1852" t="s">
        <v>2648</v>
      </c>
      <c r="B205" s="1852" t="s">
        <v>16</v>
      </c>
      <c r="C205" s="1852" t="s">
        <v>3097</v>
      </c>
      <c r="D205" s="1852" t="s">
        <v>46</v>
      </c>
      <c r="E205" s="1852" t="s">
        <v>49</v>
      </c>
      <c r="F205" s="1852" t="s">
        <v>2678</v>
      </c>
      <c r="G205" s="1852" t="s">
        <v>22</v>
      </c>
      <c r="H205" s="1852" t="s">
        <v>22</v>
      </c>
      <c r="I205" s="1852" t="s">
        <v>893</v>
      </c>
    </row>
    <row customHeight="1" ht="11.25">
      <c r="A206" s="1852" t="s">
        <v>2648</v>
      </c>
      <c r="B206" s="1852" t="s">
        <v>16</v>
      </c>
      <c r="C206" s="1852" t="s">
        <v>13</v>
      </c>
      <c r="D206" s="1852" t="s">
        <v>46</v>
      </c>
      <c r="E206" s="1852" t="s">
        <v>49</v>
      </c>
      <c r="F206" s="1852" t="s">
        <v>51</v>
      </c>
      <c r="G206" s="1852" t="s">
        <v>22</v>
      </c>
      <c r="H206" s="1852" t="s">
        <v>22</v>
      </c>
      <c r="I206" s="1852" t="s">
        <v>893</v>
      </c>
    </row>
    <row customHeight="1" ht="11.25">
      <c r="A207" s="1852" t="s">
        <v>2648</v>
      </c>
      <c r="B207" s="1852" t="s">
        <v>16</v>
      </c>
      <c r="C207" s="1852" t="s">
        <v>3109</v>
      </c>
      <c r="D207" s="1852" t="s">
        <v>3110</v>
      </c>
      <c r="E207" s="1852" t="s">
        <v>3111</v>
      </c>
      <c r="F207" s="1852" t="s">
        <v>3112</v>
      </c>
      <c r="G207" s="1852" t="s">
        <v>22</v>
      </c>
      <c r="H207" s="1852" t="s">
        <v>22</v>
      </c>
      <c r="I207" s="1852" t="s">
        <v>893</v>
      </c>
    </row>
    <row customHeight="1" ht="11.25">
      <c r="A208" s="1852" t="s">
        <v>2648</v>
      </c>
      <c r="B208" s="1852" t="s">
        <v>16</v>
      </c>
      <c r="C208" s="1852" t="s">
        <v>3113</v>
      </c>
      <c r="D208" s="1852" t="s">
        <v>3114</v>
      </c>
      <c r="E208" s="1852" t="s">
        <v>3115</v>
      </c>
      <c r="F208" s="1852" t="s">
        <v>3116</v>
      </c>
      <c r="G208" s="1852" t="s">
        <v>22</v>
      </c>
      <c r="H208" s="1852" t="s">
        <v>22</v>
      </c>
      <c r="I208" s="1852" t="s">
        <v>893</v>
      </c>
    </row>
    <row customHeight="1" ht="11.25">
      <c r="A209" s="1852" t="s">
        <v>2648</v>
      </c>
      <c r="B209" s="1852" t="s">
        <v>16</v>
      </c>
      <c r="C209" s="1852" t="s">
        <v>3120</v>
      </c>
      <c r="D209" s="1852" t="s">
        <v>3121</v>
      </c>
      <c r="E209" s="1852" t="s">
        <v>3122</v>
      </c>
      <c r="F209" s="1852" t="s">
        <v>2706</v>
      </c>
      <c r="G209" s="1852" t="s">
        <v>22</v>
      </c>
      <c r="H209" s="1852" t="s">
        <v>22</v>
      </c>
      <c r="I209" s="1852" t="s">
        <v>893</v>
      </c>
    </row>
    <row customHeight="1" ht="11.25">
      <c r="A210" s="1852" t="s">
        <v>2648</v>
      </c>
      <c r="B210" s="1852" t="s">
        <v>16</v>
      </c>
      <c r="C210" s="1852" t="s">
        <v>3138</v>
      </c>
      <c r="D210" s="1852" t="s">
        <v>3139</v>
      </c>
      <c r="E210" s="1852" t="s">
        <v>3140</v>
      </c>
      <c r="F210" s="1852" t="s">
        <v>3141</v>
      </c>
      <c r="G210" s="1852" t="s">
        <v>22</v>
      </c>
      <c r="H210" s="1852" t="s">
        <v>22</v>
      </c>
      <c r="I210" s="1852" t="s">
        <v>893</v>
      </c>
    </row>
    <row customHeight="1" ht="11.25">
      <c r="A211" s="1852" t="s">
        <v>2648</v>
      </c>
      <c r="B211" s="1852" t="s">
        <v>16</v>
      </c>
      <c r="C211" s="1852" t="s">
        <v>3142</v>
      </c>
      <c r="D211" s="1852" t="s">
        <v>3143</v>
      </c>
      <c r="E211" s="1852" t="s">
        <v>3144</v>
      </c>
      <c r="F211" s="1852" t="s">
        <v>2710</v>
      </c>
      <c r="G211" s="1852" t="s">
        <v>22</v>
      </c>
      <c r="H211" s="1852" t="s">
        <v>22</v>
      </c>
      <c r="I211" s="1852" t="s">
        <v>893</v>
      </c>
    </row>
    <row customHeight="1" ht="11.25">
      <c r="A212" s="1852" t="s">
        <v>2648</v>
      </c>
      <c r="B212" s="1852" t="s">
        <v>16</v>
      </c>
      <c r="C212" s="1852" t="s">
        <v>2658</v>
      </c>
      <c r="D212" s="1852" t="s">
        <v>2659</v>
      </c>
      <c r="E212" s="1852" t="s">
        <v>2660</v>
      </c>
      <c r="F212" s="1852" t="s">
        <v>2661</v>
      </c>
      <c r="G212" s="1852" t="s">
        <v>2662</v>
      </c>
      <c r="H212" s="1852" t="s">
        <v>22</v>
      </c>
      <c r="I212" s="1852" t="s">
        <v>853</v>
      </c>
    </row>
    <row customHeight="1" ht="11.25">
      <c r="A213" s="1852" t="s">
        <v>2648</v>
      </c>
      <c r="B213" s="1852" t="s">
        <v>16</v>
      </c>
      <c r="C213" s="1852" t="s">
        <v>2667</v>
      </c>
      <c r="D213" s="1852" t="s">
        <v>2668</v>
      </c>
      <c r="E213" s="1852" t="s">
        <v>2669</v>
      </c>
      <c r="F213" s="1852" t="s">
        <v>2670</v>
      </c>
      <c r="G213" s="1852" t="s">
        <v>22</v>
      </c>
      <c r="H213" s="1852" t="s">
        <v>22</v>
      </c>
      <c r="I213" s="1852" t="s">
        <v>853</v>
      </c>
    </row>
    <row customHeight="1" ht="11.25">
      <c r="A214" s="1852" t="s">
        <v>2648</v>
      </c>
      <c r="B214" s="1852" t="s">
        <v>16</v>
      </c>
      <c r="C214" s="1852" t="s">
        <v>2671</v>
      </c>
      <c r="D214" s="1852" t="s">
        <v>2672</v>
      </c>
      <c r="E214" s="1852" t="s">
        <v>2673</v>
      </c>
      <c r="F214" s="1852" t="s">
        <v>2674</v>
      </c>
      <c r="G214" s="1852" t="s">
        <v>22</v>
      </c>
      <c r="H214" s="1852" t="s">
        <v>22</v>
      </c>
      <c r="I214" s="1852" t="s">
        <v>853</v>
      </c>
    </row>
    <row customHeight="1" ht="11.25">
      <c r="A215" s="1852" t="s">
        <v>2648</v>
      </c>
      <c r="B215" s="1852" t="s">
        <v>16</v>
      </c>
      <c r="C215" s="1852" t="s">
        <v>3151</v>
      </c>
      <c r="D215" s="1852" t="s">
        <v>3152</v>
      </c>
      <c r="E215" s="1852" t="s">
        <v>3153</v>
      </c>
      <c r="F215" s="1852" t="s">
        <v>2710</v>
      </c>
      <c r="G215" s="1852" t="s">
        <v>22</v>
      </c>
      <c r="H215" s="1852" t="s">
        <v>22</v>
      </c>
      <c r="I215" s="1852" t="s">
        <v>853</v>
      </c>
    </row>
    <row customHeight="1" ht="11.25">
      <c r="A216" s="1852" t="s">
        <v>2648</v>
      </c>
      <c r="B216" s="1852" t="s">
        <v>16</v>
      </c>
      <c r="C216" s="1852" t="s">
        <v>2687</v>
      </c>
      <c r="D216" s="1852" t="s">
        <v>2688</v>
      </c>
      <c r="E216" s="1852" t="s">
        <v>2689</v>
      </c>
      <c r="F216" s="1852" t="s">
        <v>2690</v>
      </c>
      <c r="G216" s="1852" t="s">
        <v>22</v>
      </c>
      <c r="H216" s="1852" t="s">
        <v>22</v>
      </c>
      <c r="I216" s="1852" t="s">
        <v>853</v>
      </c>
    </row>
    <row customHeight="1" ht="11.25">
      <c r="A217" s="1852" t="s">
        <v>2648</v>
      </c>
      <c r="B217" s="1852" t="s">
        <v>16</v>
      </c>
      <c r="C217" s="1852" t="s">
        <v>2695</v>
      </c>
      <c r="D217" s="1852" t="s">
        <v>2696</v>
      </c>
      <c r="E217" s="1852" t="s">
        <v>2697</v>
      </c>
      <c r="F217" s="1852" t="s">
        <v>2666</v>
      </c>
      <c r="G217" s="1852" t="s">
        <v>22</v>
      </c>
      <c r="H217" s="1852" t="s">
        <v>22</v>
      </c>
      <c r="I217" s="1852" t="s">
        <v>853</v>
      </c>
    </row>
    <row customHeight="1" ht="11.25">
      <c r="A218" s="1852" t="s">
        <v>2648</v>
      </c>
      <c r="B218" s="1852" t="s">
        <v>16</v>
      </c>
      <c r="C218" s="1852" t="s">
        <v>2703</v>
      </c>
      <c r="D218" s="1852" t="s">
        <v>2704</v>
      </c>
      <c r="E218" s="1852" t="s">
        <v>2705</v>
      </c>
      <c r="F218" s="1852" t="s">
        <v>2706</v>
      </c>
      <c r="G218" s="1852" t="s">
        <v>22</v>
      </c>
      <c r="H218" s="1852" t="s">
        <v>22</v>
      </c>
      <c r="I218" s="1852" t="s">
        <v>853</v>
      </c>
    </row>
    <row customHeight="1" ht="11.25">
      <c r="A219" s="1852" t="s">
        <v>2648</v>
      </c>
      <c r="B219" s="1852" t="s">
        <v>16</v>
      </c>
      <c r="C219" s="1852" t="s">
        <v>3154</v>
      </c>
      <c r="D219" s="1852" t="s">
        <v>3155</v>
      </c>
      <c r="E219" s="1852" t="s">
        <v>3156</v>
      </c>
      <c r="F219" s="1852" t="s">
        <v>2763</v>
      </c>
      <c r="G219" s="1852" t="s">
        <v>22</v>
      </c>
      <c r="H219" s="1852" t="s">
        <v>22</v>
      </c>
      <c r="I219" s="1852" t="s">
        <v>853</v>
      </c>
    </row>
    <row customHeight="1" ht="11.25">
      <c r="A220" s="1852" t="s">
        <v>2648</v>
      </c>
      <c r="B220" s="1852" t="s">
        <v>16</v>
      </c>
      <c r="C220" s="1852" t="s">
        <v>2718</v>
      </c>
      <c r="D220" s="1852" t="s">
        <v>2719</v>
      </c>
      <c r="E220" s="1852" t="s">
        <v>2720</v>
      </c>
      <c r="F220" s="1852" t="s">
        <v>2686</v>
      </c>
      <c r="G220" s="1852" t="s">
        <v>2721</v>
      </c>
      <c r="H220" s="1852" t="s">
        <v>22</v>
      </c>
      <c r="I220" s="1852" t="s">
        <v>853</v>
      </c>
    </row>
    <row customHeight="1" ht="11.25">
      <c r="A221" s="1852" t="s">
        <v>2648</v>
      </c>
      <c r="B221" s="1852" t="s">
        <v>16</v>
      </c>
      <c r="C221" s="1852" t="s">
        <v>2722</v>
      </c>
      <c r="D221" s="1852" t="s">
        <v>2723</v>
      </c>
      <c r="E221" s="1852" t="s">
        <v>2724</v>
      </c>
      <c r="F221" s="1852" t="s">
        <v>2678</v>
      </c>
      <c r="G221" s="1852" t="s">
        <v>22</v>
      </c>
      <c r="H221" s="1852" t="s">
        <v>22</v>
      </c>
      <c r="I221" s="1852" t="s">
        <v>853</v>
      </c>
    </row>
    <row customHeight="1" ht="11.25">
      <c r="A222" s="1852" t="s">
        <v>2648</v>
      </c>
      <c r="B222" s="1852" t="s">
        <v>16</v>
      </c>
      <c r="C222" s="1852" t="s">
        <v>3157</v>
      </c>
      <c r="D222" s="1852" t="s">
        <v>3158</v>
      </c>
      <c r="E222" s="1852" t="s">
        <v>3159</v>
      </c>
      <c r="F222" s="1852" t="s">
        <v>2706</v>
      </c>
      <c r="G222" s="1852" t="s">
        <v>22</v>
      </c>
      <c r="H222" s="1852" t="s">
        <v>22</v>
      </c>
      <c r="I222" s="1852" t="s">
        <v>853</v>
      </c>
    </row>
    <row customHeight="1" ht="11.25">
      <c r="A223" s="1852" t="s">
        <v>2648</v>
      </c>
      <c r="B223" s="1852" t="s">
        <v>16</v>
      </c>
      <c r="C223" s="1852" t="s">
        <v>3160</v>
      </c>
      <c r="D223" s="1852" t="s">
        <v>3161</v>
      </c>
      <c r="E223" s="1852" t="s">
        <v>3162</v>
      </c>
      <c r="F223" s="1852" t="s">
        <v>2678</v>
      </c>
      <c r="G223" s="1852" t="s">
        <v>22</v>
      </c>
      <c r="H223" s="1852" t="s">
        <v>22</v>
      </c>
      <c r="I223" s="1852" t="s">
        <v>853</v>
      </c>
    </row>
    <row customHeight="1" ht="11.25">
      <c r="A224" s="1852" t="s">
        <v>2648</v>
      </c>
      <c r="B224" s="1852" t="s">
        <v>16</v>
      </c>
      <c r="C224" s="1852" t="s">
        <v>2740</v>
      </c>
      <c r="D224" s="1852" t="s">
        <v>2741</v>
      </c>
      <c r="E224" s="1852" t="s">
        <v>2742</v>
      </c>
      <c r="F224" s="1852" t="s">
        <v>2666</v>
      </c>
      <c r="G224" s="1852" t="s">
        <v>22</v>
      </c>
      <c r="H224" s="1852" t="s">
        <v>22</v>
      </c>
      <c r="I224" s="1852" t="s">
        <v>853</v>
      </c>
    </row>
    <row customHeight="1" ht="11.25">
      <c r="A225" s="1852" t="s">
        <v>2648</v>
      </c>
      <c r="B225" s="1852" t="s">
        <v>16</v>
      </c>
      <c r="C225" s="1852" t="s">
        <v>2743</v>
      </c>
      <c r="D225" s="1852" t="s">
        <v>2744</v>
      </c>
      <c r="E225" s="1852" t="s">
        <v>2745</v>
      </c>
      <c r="F225" s="1852" t="s">
        <v>2706</v>
      </c>
      <c r="G225" s="1852" t="s">
        <v>22</v>
      </c>
      <c r="H225" s="1852" t="s">
        <v>22</v>
      </c>
      <c r="I225" s="1852" t="s">
        <v>853</v>
      </c>
    </row>
    <row customHeight="1" ht="11.25">
      <c r="A226" s="1852" t="s">
        <v>2648</v>
      </c>
      <c r="B226" s="1852" t="s">
        <v>16</v>
      </c>
      <c r="C226" s="1852" t="s">
        <v>2746</v>
      </c>
      <c r="D226" s="1852" t="s">
        <v>2747</v>
      </c>
      <c r="E226" s="1852" t="s">
        <v>2748</v>
      </c>
      <c r="F226" s="1852" t="s">
        <v>2731</v>
      </c>
      <c r="G226" s="1852" t="s">
        <v>22</v>
      </c>
      <c r="H226" s="1852" t="s">
        <v>22</v>
      </c>
      <c r="I226" s="1852" t="s">
        <v>853</v>
      </c>
    </row>
    <row customHeight="1" ht="11.25">
      <c r="A227" s="1852" t="s">
        <v>2648</v>
      </c>
      <c r="B227" s="1852" t="s">
        <v>16</v>
      </c>
      <c r="C227" s="1852" t="s">
        <v>2753</v>
      </c>
      <c r="D227" s="1852" t="s">
        <v>2754</v>
      </c>
      <c r="E227" s="1852" t="s">
        <v>2755</v>
      </c>
      <c r="F227" s="1852" t="s">
        <v>2756</v>
      </c>
      <c r="G227" s="1852" t="s">
        <v>22</v>
      </c>
      <c r="H227" s="1852" t="s">
        <v>22</v>
      </c>
      <c r="I227" s="1852" t="s">
        <v>853</v>
      </c>
    </row>
    <row customHeight="1" ht="11.25">
      <c r="A228" s="1852" t="s">
        <v>2648</v>
      </c>
      <c r="B228" s="1852" t="s">
        <v>16</v>
      </c>
      <c r="C228" s="1852" t="s">
        <v>3163</v>
      </c>
      <c r="D228" s="1852" t="s">
        <v>3164</v>
      </c>
      <c r="E228" s="1852" t="s">
        <v>3165</v>
      </c>
      <c r="F228" s="1852" t="s">
        <v>2674</v>
      </c>
      <c r="G228" s="1852" t="s">
        <v>22</v>
      </c>
      <c r="H228" s="1852" t="s">
        <v>22</v>
      </c>
      <c r="I228" s="1852" t="s">
        <v>853</v>
      </c>
    </row>
    <row customHeight="1" ht="11.25">
      <c r="A229" s="1852" t="s">
        <v>2648</v>
      </c>
      <c r="B229" s="1852" t="s">
        <v>16</v>
      </c>
      <c r="C229" s="1852" t="s">
        <v>2764</v>
      </c>
      <c r="D229" s="1852" t="s">
        <v>2765</v>
      </c>
      <c r="E229" s="1852" t="s">
        <v>2766</v>
      </c>
      <c r="F229" s="1852" t="s">
        <v>2767</v>
      </c>
      <c r="G229" s="1852" t="s">
        <v>22</v>
      </c>
      <c r="H229" s="1852" t="s">
        <v>22</v>
      </c>
      <c r="I229" s="1852" t="s">
        <v>853</v>
      </c>
    </row>
    <row customHeight="1" ht="11.25">
      <c r="A230" s="1852" t="s">
        <v>2648</v>
      </c>
      <c r="B230" s="1852" t="s">
        <v>16</v>
      </c>
      <c r="C230" s="1852" t="s">
        <v>2768</v>
      </c>
      <c r="D230" s="1852" t="s">
        <v>2769</v>
      </c>
      <c r="E230" s="1852" t="s">
        <v>2770</v>
      </c>
      <c r="F230" s="1852" t="s">
        <v>2706</v>
      </c>
      <c r="G230" s="1852" t="s">
        <v>22</v>
      </c>
      <c r="H230" s="1852" t="s">
        <v>22</v>
      </c>
      <c r="I230" s="1852" t="s">
        <v>853</v>
      </c>
    </row>
    <row customHeight="1" ht="11.25">
      <c r="A231" s="1852" t="s">
        <v>2648</v>
      </c>
      <c r="B231" s="1852" t="s">
        <v>16</v>
      </c>
      <c r="C231" s="1852" t="s">
        <v>2771</v>
      </c>
      <c r="D231" s="1852" t="s">
        <v>2772</v>
      </c>
      <c r="E231" s="1852" t="s">
        <v>2773</v>
      </c>
      <c r="F231" s="1852" t="s">
        <v>2731</v>
      </c>
      <c r="G231" s="1852" t="s">
        <v>22</v>
      </c>
      <c r="H231" s="1852" t="s">
        <v>22</v>
      </c>
      <c r="I231" s="1852" t="s">
        <v>853</v>
      </c>
    </row>
    <row customHeight="1" ht="11.25">
      <c r="A232" s="1852" t="s">
        <v>2648</v>
      </c>
      <c r="B232" s="1852" t="s">
        <v>16</v>
      </c>
      <c r="C232" s="1852" t="s">
        <v>2774</v>
      </c>
      <c r="D232" s="1852" t="s">
        <v>2775</v>
      </c>
      <c r="E232" s="1852" t="s">
        <v>2776</v>
      </c>
      <c r="F232" s="1852" t="s">
        <v>2777</v>
      </c>
      <c r="G232" s="1852" t="s">
        <v>22</v>
      </c>
      <c r="H232" s="1852" t="s">
        <v>2778</v>
      </c>
      <c r="I232" s="1852" t="s">
        <v>853</v>
      </c>
    </row>
    <row customHeight="1" ht="11.25">
      <c r="A233" s="1852" t="s">
        <v>2648</v>
      </c>
      <c r="B233" s="1852" t="s">
        <v>16</v>
      </c>
      <c r="C233" s="1852" t="s">
        <v>22</v>
      </c>
      <c r="D233" s="1852" t="s">
        <v>2779</v>
      </c>
      <c r="E233" s="1852" t="s">
        <v>2780</v>
      </c>
      <c r="F233" s="1852" t="s">
        <v>2710</v>
      </c>
      <c r="G233" s="1852" t="s">
        <v>22</v>
      </c>
      <c r="H233" s="1852" t="s">
        <v>22</v>
      </c>
      <c r="I233" s="1852" t="s">
        <v>853</v>
      </c>
    </row>
    <row customHeight="1" ht="11.25">
      <c r="A234" s="1852" t="s">
        <v>2648</v>
      </c>
      <c r="B234" s="1852" t="s">
        <v>16</v>
      </c>
      <c r="C234" s="1852" t="s">
        <v>3166</v>
      </c>
      <c r="D234" s="1852" t="s">
        <v>3167</v>
      </c>
      <c r="E234" s="1852" t="s">
        <v>3168</v>
      </c>
      <c r="F234" s="1852" t="s">
        <v>2767</v>
      </c>
      <c r="G234" s="1852" t="s">
        <v>3169</v>
      </c>
      <c r="H234" s="1852" t="s">
        <v>22</v>
      </c>
      <c r="I234" s="1852" t="s">
        <v>853</v>
      </c>
    </row>
    <row customHeight="1" ht="11.25">
      <c r="A235" s="1852" t="s">
        <v>2648</v>
      </c>
      <c r="B235" s="1852" t="s">
        <v>16</v>
      </c>
      <c r="C235" s="1852" t="s">
        <v>3170</v>
      </c>
      <c r="D235" s="1852" t="s">
        <v>3171</v>
      </c>
      <c r="E235" s="1852" t="s">
        <v>3172</v>
      </c>
      <c r="F235" s="1852" t="s">
        <v>2763</v>
      </c>
      <c r="G235" s="1852" t="s">
        <v>22</v>
      </c>
      <c r="H235" s="1852" t="s">
        <v>22</v>
      </c>
      <c r="I235" s="1852" t="s">
        <v>853</v>
      </c>
    </row>
    <row customHeight="1" ht="11.25">
      <c r="A236" s="1852" t="s">
        <v>2648</v>
      </c>
      <c r="B236" s="1852" t="s">
        <v>16</v>
      </c>
      <c r="C236" s="1852" t="s">
        <v>3173</v>
      </c>
      <c r="D236" s="1852" t="s">
        <v>3174</v>
      </c>
      <c r="E236" s="1852" t="s">
        <v>3175</v>
      </c>
      <c r="F236" s="1852" t="s">
        <v>2682</v>
      </c>
      <c r="G236" s="1852" t="s">
        <v>22</v>
      </c>
      <c r="H236" s="1852" t="s">
        <v>22</v>
      </c>
      <c r="I236" s="1852" t="s">
        <v>853</v>
      </c>
    </row>
    <row customHeight="1" ht="11.25">
      <c r="A237" s="1852" t="s">
        <v>2648</v>
      </c>
      <c r="B237" s="1852" t="s">
        <v>16</v>
      </c>
      <c r="C237" s="1852" t="s">
        <v>2788</v>
      </c>
      <c r="D237" s="1852" t="s">
        <v>2789</v>
      </c>
      <c r="E237" s="1852" t="s">
        <v>2790</v>
      </c>
      <c r="F237" s="1852" t="s">
        <v>2791</v>
      </c>
      <c r="G237" s="1852" t="s">
        <v>22</v>
      </c>
      <c r="H237" s="1852" t="s">
        <v>22</v>
      </c>
      <c r="I237" s="1852" t="s">
        <v>853</v>
      </c>
    </row>
    <row customHeight="1" ht="11.25">
      <c r="A238" s="1852" t="s">
        <v>2648</v>
      </c>
      <c r="B238" s="1852" t="s">
        <v>16</v>
      </c>
      <c r="C238" s="1852" t="s">
        <v>2792</v>
      </c>
      <c r="D238" s="1852" t="s">
        <v>2793</v>
      </c>
      <c r="E238" s="1852" t="s">
        <v>2794</v>
      </c>
      <c r="F238" s="1852" t="s">
        <v>2795</v>
      </c>
      <c r="G238" s="1852" t="s">
        <v>22</v>
      </c>
      <c r="H238" s="1852" t="s">
        <v>2796</v>
      </c>
      <c r="I238" s="1852" t="s">
        <v>853</v>
      </c>
    </row>
    <row customHeight="1" ht="11.25">
      <c r="A239" s="1852" t="s">
        <v>2648</v>
      </c>
      <c r="B239" s="1852" t="s">
        <v>16</v>
      </c>
      <c r="C239" s="1852" t="s">
        <v>3176</v>
      </c>
      <c r="D239" s="1852" t="s">
        <v>3177</v>
      </c>
      <c r="E239" s="1852" t="s">
        <v>3178</v>
      </c>
      <c r="F239" s="1852" t="s">
        <v>2682</v>
      </c>
      <c r="G239" s="1852" t="s">
        <v>3179</v>
      </c>
      <c r="H239" s="1852" t="s">
        <v>22</v>
      </c>
      <c r="I239" s="1852" t="s">
        <v>853</v>
      </c>
    </row>
    <row customHeight="1" ht="11.25">
      <c r="A240" s="1852" t="s">
        <v>2648</v>
      </c>
      <c r="B240" s="1852" t="s">
        <v>16</v>
      </c>
      <c r="C240" s="1852" t="s">
        <v>3180</v>
      </c>
      <c r="D240" s="1852" t="s">
        <v>3181</v>
      </c>
      <c r="E240" s="1852" t="s">
        <v>3182</v>
      </c>
      <c r="F240" s="1852" t="s">
        <v>2767</v>
      </c>
      <c r="G240" s="1852" t="s">
        <v>3183</v>
      </c>
      <c r="H240" s="1852" t="s">
        <v>22</v>
      </c>
      <c r="I240" s="1852" t="s">
        <v>853</v>
      </c>
    </row>
    <row customHeight="1" ht="11.25">
      <c r="A241" s="1852" t="s">
        <v>2648</v>
      </c>
      <c r="B241" s="1852" t="s">
        <v>16</v>
      </c>
      <c r="C241" s="1852" t="s">
        <v>2802</v>
      </c>
      <c r="D241" s="1852" t="s">
        <v>2803</v>
      </c>
      <c r="E241" s="1852" t="s">
        <v>2804</v>
      </c>
      <c r="F241" s="1852" t="s">
        <v>2805</v>
      </c>
      <c r="G241" s="1852" t="s">
        <v>22</v>
      </c>
      <c r="H241" s="1852" t="s">
        <v>22</v>
      </c>
      <c r="I241" s="1852" t="s">
        <v>853</v>
      </c>
    </row>
    <row customHeight="1" ht="11.25">
      <c r="A242" s="1852" t="s">
        <v>2648</v>
      </c>
      <c r="B242" s="1852" t="s">
        <v>16</v>
      </c>
      <c r="C242" s="1852" t="s">
        <v>3184</v>
      </c>
      <c r="D242" s="1852" t="s">
        <v>3185</v>
      </c>
      <c r="E242" s="1852" t="s">
        <v>3186</v>
      </c>
      <c r="F242" s="1852" t="s">
        <v>2682</v>
      </c>
      <c r="G242" s="1852" t="s">
        <v>22</v>
      </c>
      <c r="H242" s="1852" t="s">
        <v>22</v>
      </c>
      <c r="I242" s="1852" t="s">
        <v>853</v>
      </c>
    </row>
    <row customHeight="1" ht="11.25">
      <c r="A243" s="1852" t="s">
        <v>2648</v>
      </c>
      <c r="B243" s="1852" t="s">
        <v>16</v>
      </c>
      <c r="C243" s="1852" t="s">
        <v>2818</v>
      </c>
      <c r="D243" s="1852" t="s">
        <v>2819</v>
      </c>
      <c r="E243" s="1852" t="s">
        <v>2820</v>
      </c>
      <c r="F243" s="1852" t="s">
        <v>2682</v>
      </c>
      <c r="G243" s="1852" t="s">
        <v>22</v>
      </c>
      <c r="H243" s="1852" t="s">
        <v>22</v>
      </c>
      <c r="I243" s="1852" t="s">
        <v>853</v>
      </c>
    </row>
    <row customHeight="1" ht="11.25">
      <c r="A244" s="1852" t="s">
        <v>2648</v>
      </c>
      <c r="B244" s="1852" t="s">
        <v>16</v>
      </c>
      <c r="C244" s="1852" t="s">
        <v>2828</v>
      </c>
      <c r="D244" s="1852" t="s">
        <v>2829</v>
      </c>
      <c r="E244" s="1852" t="s">
        <v>2830</v>
      </c>
      <c r="F244" s="1852" t="s">
        <v>2763</v>
      </c>
      <c r="G244" s="1852" t="s">
        <v>22</v>
      </c>
      <c r="H244" s="1852" t="s">
        <v>22</v>
      </c>
      <c r="I244" s="1852" t="s">
        <v>853</v>
      </c>
    </row>
    <row customHeight="1" ht="11.25">
      <c r="A245" s="1852" t="s">
        <v>2648</v>
      </c>
      <c r="B245" s="1852" t="s">
        <v>16</v>
      </c>
      <c r="C245" s="1852" t="s">
        <v>2831</v>
      </c>
      <c r="D245" s="1852" t="s">
        <v>2832</v>
      </c>
      <c r="E245" s="1852" t="s">
        <v>2833</v>
      </c>
      <c r="F245" s="1852" t="s">
        <v>2809</v>
      </c>
      <c r="G245" s="1852" t="s">
        <v>22</v>
      </c>
      <c r="H245" s="1852" t="s">
        <v>22</v>
      </c>
      <c r="I245" s="1852" t="s">
        <v>853</v>
      </c>
    </row>
    <row customHeight="1" ht="11.25">
      <c r="A246" s="1852" t="s">
        <v>2648</v>
      </c>
      <c r="B246" s="1852" t="s">
        <v>16</v>
      </c>
      <c r="C246" s="1852" t="s">
        <v>2838</v>
      </c>
      <c r="D246" s="1852" t="s">
        <v>2839</v>
      </c>
      <c r="E246" s="1852" t="s">
        <v>2840</v>
      </c>
      <c r="F246" s="1852" t="s">
        <v>2841</v>
      </c>
      <c r="G246" s="1852" t="s">
        <v>22</v>
      </c>
      <c r="H246" s="1852" t="s">
        <v>22</v>
      </c>
      <c r="I246" s="1852" t="s">
        <v>853</v>
      </c>
    </row>
    <row customHeight="1" ht="11.25">
      <c r="A247" s="1852" t="s">
        <v>2648</v>
      </c>
      <c r="B247" s="1852" t="s">
        <v>16</v>
      </c>
      <c r="C247" s="1852" t="s">
        <v>2842</v>
      </c>
      <c r="D247" s="1852" t="s">
        <v>2843</v>
      </c>
      <c r="E247" s="1852" t="s">
        <v>2844</v>
      </c>
      <c r="F247" s="1852" t="s">
        <v>2763</v>
      </c>
      <c r="G247" s="1852" t="s">
        <v>22</v>
      </c>
      <c r="H247" s="1852" t="s">
        <v>22</v>
      </c>
      <c r="I247" s="1852" t="s">
        <v>853</v>
      </c>
    </row>
    <row customHeight="1" ht="11.25">
      <c r="A248" s="1852" t="s">
        <v>2648</v>
      </c>
      <c r="B248" s="1852" t="s">
        <v>16</v>
      </c>
      <c r="C248" s="1852" t="s">
        <v>2849</v>
      </c>
      <c r="D248" s="1852" t="s">
        <v>2850</v>
      </c>
      <c r="E248" s="1852" t="s">
        <v>2851</v>
      </c>
      <c r="F248" s="1852" t="s">
        <v>2706</v>
      </c>
      <c r="G248" s="1852" t="s">
        <v>22</v>
      </c>
      <c r="H248" s="1852" t="s">
        <v>22</v>
      </c>
      <c r="I248" s="1852" t="s">
        <v>853</v>
      </c>
    </row>
    <row customHeight="1" ht="11.25">
      <c r="A249" s="1852" t="s">
        <v>2648</v>
      </c>
      <c r="B249" s="1852" t="s">
        <v>16</v>
      </c>
      <c r="C249" s="1852" t="s">
        <v>2852</v>
      </c>
      <c r="D249" s="1852" t="s">
        <v>2853</v>
      </c>
      <c r="E249" s="1852" t="s">
        <v>2854</v>
      </c>
      <c r="F249" s="1852" t="s">
        <v>2706</v>
      </c>
      <c r="G249" s="1852" t="s">
        <v>22</v>
      </c>
      <c r="H249" s="1852" t="s">
        <v>2855</v>
      </c>
      <c r="I249" s="1852" t="s">
        <v>853</v>
      </c>
    </row>
    <row customHeight="1" ht="11.25">
      <c r="A250" s="1852" t="s">
        <v>2648</v>
      </c>
      <c r="B250" s="1852" t="s">
        <v>16</v>
      </c>
      <c r="C250" s="1852" t="s">
        <v>2860</v>
      </c>
      <c r="D250" s="1852" t="s">
        <v>2861</v>
      </c>
      <c r="E250" s="1852" t="s">
        <v>2862</v>
      </c>
      <c r="F250" s="1852" t="s">
        <v>2714</v>
      </c>
      <c r="G250" s="1852" t="s">
        <v>22</v>
      </c>
      <c r="H250" s="1852" t="s">
        <v>22</v>
      </c>
      <c r="I250" s="1852" t="s">
        <v>853</v>
      </c>
    </row>
    <row customHeight="1" ht="11.25">
      <c r="A251" s="1852" t="s">
        <v>2648</v>
      </c>
      <c r="B251" s="1852" t="s">
        <v>16</v>
      </c>
      <c r="C251" s="1852" t="s">
        <v>2866</v>
      </c>
      <c r="D251" s="1852" t="s">
        <v>2867</v>
      </c>
      <c r="E251" s="1852" t="s">
        <v>2868</v>
      </c>
      <c r="F251" s="1852" t="s">
        <v>2767</v>
      </c>
      <c r="G251" s="1852" t="s">
        <v>22</v>
      </c>
      <c r="H251" s="1852" t="s">
        <v>22</v>
      </c>
      <c r="I251" s="1852" t="s">
        <v>853</v>
      </c>
    </row>
    <row customHeight="1" ht="11.25">
      <c r="A252" s="1852" t="s">
        <v>2648</v>
      </c>
      <c r="B252" s="1852" t="s">
        <v>16</v>
      </c>
      <c r="C252" s="1852" t="s">
        <v>2872</v>
      </c>
      <c r="D252" s="1852" t="s">
        <v>2873</v>
      </c>
      <c r="E252" s="1852" t="s">
        <v>2874</v>
      </c>
      <c r="F252" s="1852" t="s">
        <v>2678</v>
      </c>
      <c r="G252" s="1852" t="s">
        <v>22</v>
      </c>
      <c r="H252" s="1852" t="s">
        <v>22</v>
      </c>
      <c r="I252" s="1852" t="s">
        <v>853</v>
      </c>
    </row>
    <row customHeight="1" ht="11.25">
      <c r="A253" s="1852" t="s">
        <v>2648</v>
      </c>
      <c r="B253" s="1852" t="s">
        <v>16</v>
      </c>
      <c r="C253" s="1852" t="s">
        <v>3187</v>
      </c>
      <c r="D253" s="1852" t="s">
        <v>3188</v>
      </c>
      <c r="E253" s="1852" t="s">
        <v>3189</v>
      </c>
      <c r="F253" s="1852" t="s">
        <v>2763</v>
      </c>
      <c r="G253" s="1852" t="s">
        <v>22</v>
      </c>
      <c r="H253" s="1852" t="s">
        <v>22</v>
      </c>
      <c r="I253" s="1852" t="s">
        <v>853</v>
      </c>
    </row>
    <row customHeight="1" ht="11.25">
      <c r="A254" s="1852" t="s">
        <v>2648</v>
      </c>
      <c r="B254" s="1852" t="s">
        <v>16</v>
      </c>
      <c r="C254" s="1852" t="s">
        <v>2875</v>
      </c>
      <c r="D254" s="1852" t="s">
        <v>2876</v>
      </c>
      <c r="E254" s="1852" t="s">
        <v>2877</v>
      </c>
      <c r="F254" s="1852" t="s">
        <v>2674</v>
      </c>
      <c r="G254" s="1852" t="s">
        <v>22</v>
      </c>
      <c r="H254" s="1852" t="s">
        <v>22</v>
      </c>
      <c r="I254" s="1852" t="s">
        <v>853</v>
      </c>
    </row>
    <row customHeight="1" ht="11.25">
      <c r="A255" s="1852" t="s">
        <v>2648</v>
      </c>
      <c r="B255" s="1852" t="s">
        <v>16</v>
      </c>
      <c r="C255" s="1852" t="s">
        <v>3190</v>
      </c>
      <c r="D255" s="1852" t="s">
        <v>3191</v>
      </c>
      <c r="E255" s="1852" t="s">
        <v>3192</v>
      </c>
      <c r="F255" s="1852" t="s">
        <v>2706</v>
      </c>
      <c r="G255" s="1852" t="s">
        <v>3193</v>
      </c>
      <c r="H255" s="1852" t="s">
        <v>22</v>
      </c>
      <c r="I255" s="1852" t="s">
        <v>853</v>
      </c>
    </row>
    <row customHeight="1" ht="11.25">
      <c r="A256" s="1852" t="s">
        <v>2648</v>
      </c>
      <c r="B256" s="1852" t="s">
        <v>16</v>
      </c>
      <c r="C256" s="1852" t="s">
        <v>2881</v>
      </c>
      <c r="D256" s="1852" t="s">
        <v>2882</v>
      </c>
      <c r="E256" s="1852" t="s">
        <v>2883</v>
      </c>
      <c r="F256" s="1852" t="s">
        <v>2767</v>
      </c>
      <c r="G256" s="1852" t="s">
        <v>22</v>
      </c>
      <c r="H256" s="1852" t="s">
        <v>22</v>
      </c>
      <c r="I256" s="1852" t="s">
        <v>853</v>
      </c>
    </row>
    <row customHeight="1" ht="11.25">
      <c r="A257" s="1852" t="s">
        <v>2648</v>
      </c>
      <c r="B257" s="1852" t="s">
        <v>16</v>
      </c>
      <c r="C257" s="1852" t="s">
        <v>3194</v>
      </c>
      <c r="D257" s="1852" t="s">
        <v>3195</v>
      </c>
      <c r="E257" s="1852" t="s">
        <v>3196</v>
      </c>
      <c r="F257" s="1852" t="s">
        <v>2756</v>
      </c>
      <c r="G257" s="1852" t="s">
        <v>22</v>
      </c>
      <c r="H257" s="1852" t="s">
        <v>22</v>
      </c>
      <c r="I257" s="1852" t="s">
        <v>853</v>
      </c>
    </row>
    <row customHeight="1" ht="11.25">
      <c r="A258" s="1852" t="s">
        <v>2648</v>
      </c>
      <c r="B258" s="1852" t="s">
        <v>16</v>
      </c>
      <c r="C258" s="1852" t="s">
        <v>3197</v>
      </c>
      <c r="D258" s="1852" t="s">
        <v>3198</v>
      </c>
      <c r="E258" s="1852" t="s">
        <v>3199</v>
      </c>
      <c r="F258" s="1852" t="s">
        <v>2809</v>
      </c>
      <c r="G258" s="1852" t="s">
        <v>22</v>
      </c>
      <c r="H258" s="1852" t="s">
        <v>22</v>
      </c>
      <c r="I258" s="1852" t="s">
        <v>853</v>
      </c>
    </row>
    <row customHeight="1" ht="11.25">
      <c r="A259" s="1852" t="s">
        <v>2648</v>
      </c>
      <c r="B259" s="1852" t="s">
        <v>16</v>
      </c>
      <c r="C259" s="1852" t="s">
        <v>3200</v>
      </c>
      <c r="D259" s="1852" t="s">
        <v>3201</v>
      </c>
      <c r="E259" s="1852" t="s">
        <v>3202</v>
      </c>
      <c r="F259" s="1852" t="s">
        <v>2706</v>
      </c>
      <c r="G259" s="1852" t="s">
        <v>3203</v>
      </c>
      <c r="H259" s="1852" t="s">
        <v>22</v>
      </c>
      <c r="I259" s="1852" t="s">
        <v>853</v>
      </c>
    </row>
    <row customHeight="1" ht="11.25">
      <c r="A260" s="1852" t="s">
        <v>2648</v>
      </c>
      <c r="B260" s="1852" t="s">
        <v>16</v>
      </c>
      <c r="C260" s="1852" t="s">
        <v>3204</v>
      </c>
      <c r="D260" s="1852" t="s">
        <v>3205</v>
      </c>
      <c r="E260" s="1852" t="s">
        <v>3206</v>
      </c>
      <c r="F260" s="1852" t="s">
        <v>2731</v>
      </c>
      <c r="G260" s="1852" t="s">
        <v>3207</v>
      </c>
      <c r="H260" s="1852" t="s">
        <v>22</v>
      </c>
      <c r="I260" s="1852" t="s">
        <v>853</v>
      </c>
    </row>
    <row customHeight="1" ht="11.25">
      <c r="A261" s="1852" t="s">
        <v>2648</v>
      </c>
      <c r="B261" s="1852" t="s">
        <v>16</v>
      </c>
      <c r="C261" s="1852" t="s">
        <v>2920</v>
      </c>
      <c r="D261" s="1852" t="s">
        <v>2921</v>
      </c>
      <c r="E261" s="1852" t="s">
        <v>2922</v>
      </c>
      <c r="F261" s="1852" t="s">
        <v>2767</v>
      </c>
      <c r="G261" s="1852" t="s">
        <v>2923</v>
      </c>
      <c r="H261" s="1852" t="s">
        <v>22</v>
      </c>
      <c r="I261" s="1852" t="s">
        <v>853</v>
      </c>
    </row>
    <row customHeight="1" ht="11.25">
      <c r="A262" s="1852" t="s">
        <v>2648</v>
      </c>
      <c r="B262" s="1852" t="s">
        <v>16</v>
      </c>
      <c r="C262" s="1852" t="s">
        <v>3208</v>
      </c>
      <c r="D262" s="1852" t="s">
        <v>3209</v>
      </c>
      <c r="E262" s="1852" t="s">
        <v>3210</v>
      </c>
      <c r="F262" s="1852" t="s">
        <v>2731</v>
      </c>
      <c r="G262" s="1852" t="s">
        <v>22</v>
      </c>
      <c r="H262" s="1852" t="s">
        <v>22</v>
      </c>
      <c r="I262" s="1852" t="s">
        <v>853</v>
      </c>
    </row>
    <row customHeight="1" ht="11.25">
      <c r="A263" s="1852" t="s">
        <v>2648</v>
      </c>
      <c r="B263" s="1852" t="s">
        <v>16</v>
      </c>
      <c r="C263" s="1852" t="s">
        <v>3211</v>
      </c>
      <c r="D263" s="1852" t="s">
        <v>3212</v>
      </c>
      <c r="E263" s="1852" t="s">
        <v>3213</v>
      </c>
      <c r="F263" s="1852" t="s">
        <v>3214</v>
      </c>
      <c r="G263" s="1852" t="s">
        <v>22</v>
      </c>
      <c r="H263" s="1852" t="s">
        <v>22</v>
      </c>
      <c r="I263" s="1852" t="s">
        <v>853</v>
      </c>
    </row>
    <row customHeight="1" ht="11.25">
      <c r="A264" s="1852" t="s">
        <v>2648</v>
      </c>
      <c r="B264" s="1852" t="s">
        <v>16</v>
      </c>
      <c r="C264" s="1852" t="s">
        <v>2961</v>
      </c>
      <c r="D264" s="1852" t="s">
        <v>2962</v>
      </c>
      <c r="E264" s="1852" t="s">
        <v>2963</v>
      </c>
      <c r="F264" s="1852" t="s">
        <v>2964</v>
      </c>
      <c r="G264" s="1852" t="s">
        <v>22</v>
      </c>
      <c r="H264" s="1852" t="s">
        <v>22</v>
      </c>
      <c r="I264" s="1852" t="s">
        <v>853</v>
      </c>
    </row>
    <row customHeight="1" ht="11.25">
      <c r="A265" s="1852" t="s">
        <v>2648</v>
      </c>
      <c r="B265" s="1852" t="s">
        <v>16</v>
      </c>
      <c r="C265" s="1852" t="s">
        <v>3215</v>
      </c>
      <c r="D265" s="1852" t="s">
        <v>3216</v>
      </c>
      <c r="E265" s="1852" t="s">
        <v>3217</v>
      </c>
      <c r="F265" s="1852" t="s">
        <v>2666</v>
      </c>
      <c r="G265" s="1852" t="s">
        <v>22</v>
      </c>
      <c r="H265" s="1852" t="s">
        <v>22</v>
      </c>
      <c r="I265" s="1852" t="s">
        <v>853</v>
      </c>
    </row>
    <row customHeight="1" ht="11.25">
      <c r="A266" s="1852" t="s">
        <v>2648</v>
      </c>
      <c r="B266" s="1852" t="s">
        <v>16</v>
      </c>
      <c r="C266" s="1852" t="s">
        <v>3218</v>
      </c>
      <c r="D266" s="1852" t="s">
        <v>3219</v>
      </c>
      <c r="E266" s="1852" t="s">
        <v>3220</v>
      </c>
      <c r="F266" s="1852" t="s">
        <v>2670</v>
      </c>
      <c r="G266" s="1852" t="s">
        <v>22</v>
      </c>
      <c r="H266" s="1852" t="s">
        <v>22</v>
      </c>
      <c r="I266" s="1852" t="s">
        <v>853</v>
      </c>
    </row>
    <row customHeight="1" ht="11.25">
      <c r="A267" s="1852" t="s">
        <v>2648</v>
      </c>
      <c r="B267" s="1852" t="s">
        <v>16</v>
      </c>
      <c r="C267" s="1852" t="s">
        <v>2992</v>
      </c>
      <c r="D267" s="1852" t="s">
        <v>2993</v>
      </c>
      <c r="E267" s="1852" t="s">
        <v>2994</v>
      </c>
      <c r="F267" s="1852" t="s">
        <v>2763</v>
      </c>
      <c r="G267" s="1852" t="s">
        <v>22</v>
      </c>
      <c r="H267" s="1852" t="s">
        <v>22</v>
      </c>
      <c r="I267" s="1852" t="s">
        <v>853</v>
      </c>
    </row>
    <row customHeight="1" ht="11.25">
      <c r="A268" s="1852" t="s">
        <v>2648</v>
      </c>
      <c r="B268" s="1852" t="s">
        <v>16</v>
      </c>
      <c r="C268" s="1852" t="s">
        <v>3221</v>
      </c>
      <c r="D268" s="1852" t="s">
        <v>3222</v>
      </c>
      <c r="E268" s="1852" t="s">
        <v>3223</v>
      </c>
      <c r="F268" s="1852" t="s">
        <v>2809</v>
      </c>
      <c r="G268" s="1852" t="s">
        <v>22</v>
      </c>
      <c r="H268" s="1852" t="s">
        <v>22</v>
      </c>
      <c r="I268" s="1852" t="s">
        <v>853</v>
      </c>
    </row>
    <row customHeight="1" ht="11.25">
      <c r="A269" s="1852" t="s">
        <v>2648</v>
      </c>
      <c r="B269" s="1852" t="s">
        <v>16</v>
      </c>
      <c r="C269" s="1852" t="s">
        <v>3224</v>
      </c>
      <c r="D269" s="1852" t="s">
        <v>3225</v>
      </c>
      <c r="E269" s="1852" t="s">
        <v>3226</v>
      </c>
      <c r="F269" s="1852" t="s">
        <v>2714</v>
      </c>
      <c r="G269" s="1852" t="s">
        <v>3227</v>
      </c>
      <c r="H269" s="1852" t="s">
        <v>22</v>
      </c>
      <c r="I269" s="1852" t="s">
        <v>853</v>
      </c>
    </row>
    <row customHeight="1" ht="11.25">
      <c r="A270" s="1852" t="s">
        <v>2648</v>
      </c>
      <c r="B270" s="1852" t="s">
        <v>16</v>
      </c>
      <c r="C270" s="1852" t="s">
        <v>3010</v>
      </c>
      <c r="D270" s="1852" t="s">
        <v>3011</v>
      </c>
      <c r="E270" s="1852" t="s">
        <v>3012</v>
      </c>
      <c r="F270" s="1852" t="s">
        <v>2767</v>
      </c>
      <c r="G270" s="1852" t="s">
        <v>3013</v>
      </c>
      <c r="H270" s="1852" t="s">
        <v>22</v>
      </c>
      <c r="I270" s="1852" t="s">
        <v>853</v>
      </c>
    </row>
    <row customHeight="1" ht="11.25">
      <c r="A271" s="1852" t="s">
        <v>2648</v>
      </c>
      <c r="B271" s="1852" t="s">
        <v>16</v>
      </c>
      <c r="C271" s="1852" t="s">
        <v>3228</v>
      </c>
      <c r="D271" s="1852" t="s">
        <v>3229</v>
      </c>
      <c r="E271" s="1852" t="s">
        <v>3230</v>
      </c>
      <c r="F271" s="1852" t="s">
        <v>3231</v>
      </c>
      <c r="G271" s="1852" t="s">
        <v>22</v>
      </c>
      <c r="H271" s="1852" t="s">
        <v>22</v>
      </c>
      <c r="I271" s="1852" t="s">
        <v>853</v>
      </c>
    </row>
    <row customHeight="1" ht="11.25">
      <c r="A272" s="1852" t="s">
        <v>2648</v>
      </c>
      <c r="B272" s="1852" t="s">
        <v>16</v>
      </c>
      <c r="C272" s="1852" t="s">
        <v>3232</v>
      </c>
      <c r="D272" s="1852" t="s">
        <v>3233</v>
      </c>
      <c r="E272" s="1852" t="s">
        <v>3234</v>
      </c>
      <c r="F272" s="1852" t="s">
        <v>2809</v>
      </c>
      <c r="G272" s="1852" t="s">
        <v>3235</v>
      </c>
      <c r="H272" s="1852" t="s">
        <v>22</v>
      </c>
      <c r="I272" s="1852" t="s">
        <v>853</v>
      </c>
    </row>
    <row customHeight="1" ht="11.25">
      <c r="A273" s="1852" t="s">
        <v>2648</v>
      </c>
      <c r="B273" s="1852" t="s">
        <v>16</v>
      </c>
      <c r="C273" s="1852" t="s">
        <v>3040</v>
      </c>
      <c r="D273" s="1852" t="s">
        <v>3041</v>
      </c>
      <c r="E273" s="1852" t="s">
        <v>3042</v>
      </c>
      <c r="F273" s="1852" t="s">
        <v>2714</v>
      </c>
      <c r="G273" s="1852" t="s">
        <v>22</v>
      </c>
      <c r="H273" s="1852" t="s">
        <v>22</v>
      </c>
      <c r="I273" s="1852" t="s">
        <v>853</v>
      </c>
    </row>
    <row customHeight="1" ht="11.25">
      <c r="A274" s="1852" t="s">
        <v>2648</v>
      </c>
      <c r="B274" s="1852" t="s">
        <v>16</v>
      </c>
      <c r="C274" s="1852" t="s">
        <v>3043</v>
      </c>
      <c r="D274" s="1852" t="s">
        <v>3044</v>
      </c>
      <c r="E274" s="1852" t="s">
        <v>3045</v>
      </c>
      <c r="F274" s="1852" t="s">
        <v>2809</v>
      </c>
      <c r="G274" s="1852" t="s">
        <v>3046</v>
      </c>
      <c r="H274" s="1852" t="s">
        <v>22</v>
      </c>
      <c r="I274" s="1852" t="s">
        <v>853</v>
      </c>
    </row>
    <row customHeight="1" ht="11.25">
      <c r="A275" s="1852" t="s">
        <v>2648</v>
      </c>
      <c r="B275" s="1852" t="s">
        <v>16</v>
      </c>
      <c r="C275" s="1852" t="s">
        <v>3236</v>
      </c>
      <c r="D275" s="1852" t="s">
        <v>3237</v>
      </c>
      <c r="E275" s="1852" t="s">
        <v>3238</v>
      </c>
      <c r="F275" s="1852" t="s">
        <v>2767</v>
      </c>
      <c r="G275" s="1852" t="s">
        <v>22</v>
      </c>
      <c r="H275" s="1852" t="s">
        <v>22</v>
      </c>
      <c r="I275" s="1852" t="s">
        <v>853</v>
      </c>
    </row>
    <row customHeight="1" ht="11.25">
      <c r="A276" s="1852" t="s">
        <v>2648</v>
      </c>
      <c r="B276" s="1852" t="s">
        <v>16</v>
      </c>
      <c r="C276" s="1852" t="s">
        <v>3239</v>
      </c>
      <c r="D276" s="1852" t="s">
        <v>3240</v>
      </c>
      <c r="E276" s="1852" t="s">
        <v>3241</v>
      </c>
      <c r="F276" s="1852" t="s">
        <v>2714</v>
      </c>
      <c r="G276" s="1852" t="s">
        <v>3242</v>
      </c>
      <c r="H276" s="1852" t="s">
        <v>22</v>
      </c>
      <c r="I276" s="1852" t="s">
        <v>853</v>
      </c>
    </row>
    <row customHeight="1" ht="11.25">
      <c r="A277" s="1852" t="s">
        <v>2648</v>
      </c>
      <c r="B277" s="1852" t="s">
        <v>16</v>
      </c>
      <c r="C277" s="1852" t="s">
        <v>3243</v>
      </c>
      <c r="D277" s="1852" t="s">
        <v>3244</v>
      </c>
      <c r="E277" s="1852" t="s">
        <v>3245</v>
      </c>
      <c r="F277" s="1852" t="s">
        <v>2706</v>
      </c>
      <c r="G277" s="1852" t="s">
        <v>3246</v>
      </c>
      <c r="H277" s="1852" t="s">
        <v>22</v>
      </c>
      <c r="I277" s="1852" t="s">
        <v>853</v>
      </c>
    </row>
    <row customHeight="1" ht="11.25">
      <c r="A278" s="1852" t="s">
        <v>2648</v>
      </c>
      <c r="B278" s="1852" t="s">
        <v>16</v>
      </c>
      <c r="C278" s="1852" t="s">
        <v>3073</v>
      </c>
      <c r="D278" s="1852" t="s">
        <v>3074</v>
      </c>
      <c r="E278" s="1852" t="s">
        <v>3075</v>
      </c>
      <c r="F278" s="1852" t="s">
        <v>2809</v>
      </c>
      <c r="G278" s="1852" t="s">
        <v>22</v>
      </c>
      <c r="H278" s="1852" t="s">
        <v>22</v>
      </c>
      <c r="I278" s="1852" t="s">
        <v>853</v>
      </c>
    </row>
    <row customHeight="1" ht="11.25">
      <c r="A279" s="1852" t="s">
        <v>2648</v>
      </c>
      <c r="B279" s="1852" t="s">
        <v>16</v>
      </c>
      <c r="C279" s="1852" t="s">
        <v>3079</v>
      </c>
      <c r="D279" s="1852" t="s">
        <v>3080</v>
      </c>
      <c r="E279" s="1852" t="s">
        <v>3081</v>
      </c>
      <c r="F279" s="1852" t="s">
        <v>2686</v>
      </c>
      <c r="G279" s="1852" t="s">
        <v>22</v>
      </c>
      <c r="H279" s="1852" t="s">
        <v>22</v>
      </c>
      <c r="I279" s="1852" t="s">
        <v>853</v>
      </c>
    </row>
    <row customHeight="1" ht="11.25">
      <c r="A280" s="1852" t="s">
        <v>2648</v>
      </c>
      <c r="B280" s="1852" t="s">
        <v>16</v>
      </c>
      <c r="C280" s="1852" t="s">
        <v>3082</v>
      </c>
      <c r="D280" s="1852" t="s">
        <v>3080</v>
      </c>
      <c r="E280" s="1852" t="s">
        <v>3081</v>
      </c>
      <c r="F280" s="1852" t="s">
        <v>2767</v>
      </c>
      <c r="G280" s="1852" t="s">
        <v>3083</v>
      </c>
      <c r="H280" s="1852" t="s">
        <v>22</v>
      </c>
      <c r="I280" s="1852" t="s">
        <v>853</v>
      </c>
    </row>
    <row customHeight="1" ht="11.25">
      <c r="A281" s="1852" t="s">
        <v>2648</v>
      </c>
      <c r="B281" s="1852" t="s">
        <v>16</v>
      </c>
      <c r="C281" s="1852" t="s">
        <v>3247</v>
      </c>
      <c r="D281" s="1852" t="s">
        <v>3248</v>
      </c>
      <c r="E281" s="1852" t="s">
        <v>3249</v>
      </c>
      <c r="F281" s="1852" t="s">
        <v>3250</v>
      </c>
      <c r="G281" s="1852" t="s">
        <v>3251</v>
      </c>
      <c r="H281" s="1852" t="s">
        <v>22</v>
      </c>
      <c r="I281" s="1852" t="s">
        <v>853</v>
      </c>
    </row>
    <row customHeight="1" ht="11.25">
      <c r="A282" s="1852" t="s">
        <v>2648</v>
      </c>
      <c r="B282" s="1852" t="s">
        <v>16</v>
      </c>
      <c r="C282" s="1852" t="s">
        <v>3252</v>
      </c>
      <c r="D282" s="1852" t="s">
        <v>3253</v>
      </c>
      <c r="E282" s="1852" t="s">
        <v>2660</v>
      </c>
      <c r="F282" s="1852" t="s">
        <v>3254</v>
      </c>
      <c r="G282" s="1852" t="s">
        <v>22</v>
      </c>
      <c r="H282" s="1852" t="s">
        <v>22</v>
      </c>
      <c r="I282" s="1852" t="s">
        <v>853</v>
      </c>
    </row>
    <row customHeight="1" ht="11.25">
      <c r="A283" s="1852" t="s">
        <v>2648</v>
      </c>
      <c r="B283" s="1852" t="s">
        <v>16</v>
      </c>
      <c r="C283" s="1852" t="s">
        <v>3255</v>
      </c>
      <c r="D283" s="1852" t="s">
        <v>3256</v>
      </c>
      <c r="E283" s="1852" t="s">
        <v>3257</v>
      </c>
      <c r="F283" s="1852" t="s">
        <v>3258</v>
      </c>
      <c r="G283" s="1852" t="s">
        <v>22</v>
      </c>
      <c r="H283" s="1852" t="s">
        <v>22</v>
      </c>
      <c r="I283" s="1852" t="s">
        <v>853</v>
      </c>
    </row>
    <row customHeight="1" ht="11.25">
      <c r="A284" s="1852" t="s">
        <v>2648</v>
      </c>
      <c r="B284" s="1852" t="s">
        <v>16</v>
      </c>
      <c r="C284" s="1852" t="s">
        <v>3088</v>
      </c>
      <c r="D284" s="1852" t="s">
        <v>3089</v>
      </c>
      <c r="E284" s="1852" t="s">
        <v>3090</v>
      </c>
      <c r="F284" s="1852" t="s">
        <v>2674</v>
      </c>
      <c r="G284" s="1852" t="s">
        <v>22</v>
      </c>
      <c r="H284" s="1852" t="s">
        <v>22</v>
      </c>
      <c r="I284" s="1852" t="s">
        <v>853</v>
      </c>
    </row>
    <row customHeight="1" ht="11.25">
      <c r="A285" s="1852" t="s">
        <v>2648</v>
      </c>
      <c r="B285" s="1852" t="s">
        <v>16</v>
      </c>
      <c r="C285" s="1852" t="s">
        <v>3094</v>
      </c>
      <c r="D285" s="1852" t="s">
        <v>3095</v>
      </c>
      <c r="E285" s="1852" t="s">
        <v>3096</v>
      </c>
      <c r="F285" s="1852" t="s">
        <v>2674</v>
      </c>
      <c r="G285" s="1852" t="s">
        <v>22</v>
      </c>
      <c r="H285" s="1852" t="s">
        <v>22</v>
      </c>
      <c r="I285" s="1852" t="s">
        <v>853</v>
      </c>
    </row>
    <row customHeight="1" ht="11.25">
      <c r="A286" s="1852" t="s">
        <v>2648</v>
      </c>
      <c r="B286" s="1852" t="s">
        <v>16</v>
      </c>
      <c r="C286" s="1852" t="s">
        <v>3259</v>
      </c>
      <c r="D286" s="1852" t="s">
        <v>3260</v>
      </c>
      <c r="E286" s="1852" t="s">
        <v>3261</v>
      </c>
      <c r="F286" s="1852" t="s">
        <v>2710</v>
      </c>
      <c r="G286" s="1852" t="s">
        <v>3262</v>
      </c>
      <c r="H286" s="1852" t="s">
        <v>22</v>
      </c>
      <c r="I286" s="1852" t="s">
        <v>853</v>
      </c>
    </row>
    <row customHeight="1" ht="11.25">
      <c r="A287" s="1852" t="s">
        <v>2648</v>
      </c>
      <c r="B287" s="1852" t="s">
        <v>16</v>
      </c>
      <c r="C287" s="1852" t="s">
        <v>3097</v>
      </c>
      <c r="D287" s="1852" t="s">
        <v>46</v>
      </c>
      <c r="E287" s="1852" t="s">
        <v>49</v>
      </c>
      <c r="F287" s="1852" t="s">
        <v>2678</v>
      </c>
      <c r="G287" s="1852" t="s">
        <v>22</v>
      </c>
      <c r="H287" s="1852" t="s">
        <v>22</v>
      </c>
      <c r="I287" s="1852" t="s">
        <v>853</v>
      </c>
    </row>
    <row customHeight="1" ht="11.25">
      <c r="A288" s="1852" t="s">
        <v>2648</v>
      </c>
      <c r="B288" s="1852" t="s">
        <v>16</v>
      </c>
      <c r="C288" s="1852" t="s">
        <v>13</v>
      </c>
      <c r="D288" s="1852" t="s">
        <v>46</v>
      </c>
      <c r="E288" s="1852" t="s">
        <v>49</v>
      </c>
      <c r="F288" s="1852" t="s">
        <v>51</v>
      </c>
      <c r="G288" s="1852" t="s">
        <v>22</v>
      </c>
      <c r="H288" s="1852" t="s">
        <v>22</v>
      </c>
      <c r="I288" s="1852" t="s">
        <v>853</v>
      </c>
    </row>
    <row customHeight="1" ht="11.25">
      <c r="A289" s="1852" t="s">
        <v>2648</v>
      </c>
      <c r="B289" s="1852" t="s">
        <v>16</v>
      </c>
      <c r="C289" s="1852" t="s">
        <v>3102</v>
      </c>
      <c r="D289" s="1852" t="s">
        <v>3103</v>
      </c>
      <c r="E289" s="1852" t="s">
        <v>3104</v>
      </c>
      <c r="F289" s="1852" t="s">
        <v>3105</v>
      </c>
      <c r="G289" s="1852" t="s">
        <v>22</v>
      </c>
      <c r="H289" s="1852" t="s">
        <v>22</v>
      </c>
      <c r="I289" s="1852" t="s">
        <v>853</v>
      </c>
    </row>
    <row customHeight="1" ht="11.25">
      <c r="A290" s="1852" t="s">
        <v>2648</v>
      </c>
      <c r="B290" s="1852" t="s">
        <v>16</v>
      </c>
      <c r="C290" s="1852" t="s">
        <v>3106</v>
      </c>
      <c r="D290" s="1852" t="s">
        <v>3107</v>
      </c>
      <c r="E290" s="1852" t="s">
        <v>3108</v>
      </c>
      <c r="F290" s="1852" t="s">
        <v>2710</v>
      </c>
      <c r="G290" s="1852" t="s">
        <v>22</v>
      </c>
      <c r="H290" s="1852" t="s">
        <v>22</v>
      </c>
      <c r="I290" s="1852" t="s">
        <v>853</v>
      </c>
    </row>
    <row customHeight="1" ht="11.25">
      <c r="A291" s="1852" t="s">
        <v>2648</v>
      </c>
      <c r="B291" s="1852" t="s">
        <v>16</v>
      </c>
      <c r="C291" s="1852" t="s">
        <v>3263</v>
      </c>
      <c r="D291" s="1852" t="s">
        <v>3264</v>
      </c>
      <c r="E291" s="1852" t="s">
        <v>3265</v>
      </c>
      <c r="F291" s="1852" t="s">
        <v>2686</v>
      </c>
      <c r="G291" s="1852" t="s">
        <v>22</v>
      </c>
      <c r="H291" s="1852" t="s">
        <v>22</v>
      </c>
      <c r="I291" s="1852" t="s">
        <v>853</v>
      </c>
    </row>
    <row customHeight="1" ht="11.25">
      <c r="A292" s="1852" t="s">
        <v>2648</v>
      </c>
      <c r="B292" s="1852" t="s">
        <v>16</v>
      </c>
      <c r="C292" s="1852" t="s">
        <v>3266</v>
      </c>
      <c r="D292" s="1852" t="s">
        <v>3267</v>
      </c>
      <c r="E292" s="1852" t="s">
        <v>3268</v>
      </c>
      <c r="F292" s="1852" t="s">
        <v>2763</v>
      </c>
      <c r="G292" s="1852" t="s">
        <v>22</v>
      </c>
      <c r="H292" s="1852" t="s">
        <v>22</v>
      </c>
      <c r="I292" s="1852" t="s">
        <v>853</v>
      </c>
    </row>
    <row customHeight="1" ht="11.25">
      <c r="A293" s="1852" t="s">
        <v>2648</v>
      </c>
      <c r="B293" s="1852" t="s">
        <v>16</v>
      </c>
      <c r="C293" s="1852" t="s">
        <v>3269</v>
      </c>
      <c r="D293" s="1852" t="s">
        <v>3270</v>
      </c>
      <c r="E293" s="1852" t="s">
        <v>3271</v>
      </c>
      <c r="F293" s="1852" t="s">
        <v>2666</v>
      </c>
      <c r="G293" s="1852" t="s">
        <v>22</v>
      </c>
      <c r="H293" s="1852" t="s">
        <v>22</v>
      </c>
      <c r="I293" s="1852" t="s">
        <v>853</v>
      </c>
    </row>
    <row customHeight="1" ht="11.25">
      <c r="A294" s="1852" t="s">
        <v>2648</v>
      </c>
      <c r="B294" s="1852" t="s">
        <v>16</v>
      </c>
      <c r="C294" s="1852" t="s">
        <v>3109</v>
      </c>
      <c r="D294" s="1852" t="s">
        <v>3110</v>
      </c>
      <c r="E294" s="1852" t="s">
        <v>3111</v>
      </c>
      <c r="F294" s="1852" t="s">
        <v>3112</v>
      </c>
      <c r="G294" s="1852" t="s">
        <v>22</v>
      </c>
      <c r="H294" s="1852" t="s">
        <v>22</v>
      </c>
      <c r="I294" s="1852" t="s">
        <v>853</v>
      </c>
    </row>
    <row customHeight="1" ht="11.25">
      <c r="A295" s="1852" t="s">
        <v>2648</v>
      </c>
      <c r="B295" s="1852" t="s">
        <v>16</v>
      </c>
      <c r="C295" s="1852" t="s">
        <v>3113</v>
      </c>
      <c r="D295" s="1852" t="s">
        <v>3114</v>
      </c>
      <c r="E295" s="1852" t="s">
        <v>3115</v>
      </c>
      <c r="F295" s="1852" t="s">
        <v>3116</v>
      </c>
      <c r="G295" s="1852" t="s">
        <v>22</v>
      </c>
      <c r="H295" s="1852" t="s">
        <v>22</v>
      </c>
      <c r="I295" s="1852" t="s">
        <v>853</v>
      </c>
    </row>
    <row customHeight="1" ht="11.25">
      <c r="A296" s="1852" t="s">
        <v>2648</v>
      </c>
      <c r="B296" s="1852" t="s">
        <v>16</v>
      </c>
      <c r="C296" s="1852" t="s">
        <v>3272</v>
      </c>
      <c r="D296" s="1852" t="s">
        <v>3273</v>
      </c>
      <c r="E296" s="1852" t="s">
        <v>3274</v>
      </c>
      <c r="F296" s="1852" t="s">
        <v>2809</v>
      </c>
      <c r="G296" s="1852" t="s">
        <v>22</v>
      </c>
      <c r="H296" s="1852" t="s">
        <v>22</v>
      </c>
      <c r="I296" s="1852" t="s">
        <v>853</v>
      </c>
    </row>
    <row customHeight="1" ht="11.25">
      <c r="A297" s="1852" t="s">
        <v>2648</v>
      </c>
      <c r="B297" s="1852" t="s">
        <v>16</v>
      </c>
      <c r="C297" s="1852" t="s">
        <v>3130</v>
      </c>
      <c r="D297" s="1852" t="s">
        <v>3131</v>
      </c>
      <c r="E297" s="1852" t="s">
        <v>3104</v>
      </c>
      <c r="F297" s="1852" t="s">
        <v>3132</v>
      </c>
      <c r="G297" s="1852" t="s">
        <v>3133</v>
      </c>
      <c r="H297" s="1852" t="s">
        <v>22</v>
      </c>
      <c r="I297" s="1852" t="s">
        <v>853</v>
      </c>
    </row>
    <row customHeight="1" ht="11.25">
      <c r="A298" s="1852" t="s">
        <v>2648</v>
      </c>
      <c r="B298" s="1852" t="s">
        <v>16</v>
      </c>
      <c r="C298" s="1852" t="s">
        <v>3134</v>
      </c>
      <c r="D298" s="1852" t="s">
        <v>3135</v>
      </c>
      <c r="E298" s="1852" t="s">
        <v>3136</v>
      </c>
      <c r="F298" s="1852" t="s">
        <v>3137</v>
      </c>
      <c r="G298" s="1852" t="s">
        <v>22</v>
      </c>
      <c r="H298" s="1852" t="s">
        <v>22</v>
      </c>
      <c r="I298" s="1852" t="s">
        <v>853</v>
      </c>
    </row>
    <row customHeight="1" ht="11.25">
      <c r="A299" s="1852" t="s">
        <v>2648</v>
      </c>
      <c r="B299" s="1852" t="s">
        <v>16</v>
      </c>
      <c r="C299" s="1852" t="s">
        <v>3138</v>
      </c>
      <c r="D299" s="1852" t="s">
        <v>3139</v>
      </c>
      <c r="E299" s="1852" t="s">
        <v>3140</v>
      </c>
      <c r="F299" s="1852" t="s">
        <v>3141</v>
      </c>
      <c r="G299" s="1852" t="s">
        <v>22</v>
      </c>
      <c r="H299" s="1852" t="s">
        <v>22</v>
      </c>
      <c r="I299" s="1852" t="s">
        <v>853</v>
      </c>
    </row>
    <row customHeight="1" ht="11.25">
      <c r="A300" s="1852" t="s">
        <v>2648</v>
      </c>
      <c r="B300" s="1852" t="s">
        <v>16</v>
      </c>
      <c r="C300" s="1852" t="s">
        <v>2653</v>
      </c>
      <c r="D300" s="1852" t="s">
        <v>2654</v>
      </c>
      <c r="E300" s="1852" t="s">
        <v>2655</v>
      </c>
      <c r="F300" s="1852" t="s">
        <v>2656</v>
      </c>
      <c r="G300" s="1852" t="s">
        <v>2657</v>
      </c>
      <c r="H300" s="1852" t="s">
        <v>22</v>
      </c>
      <c r="I300" s="1852" t="s">
        <v>906</v>
      </c>
    </row>
    <row customHeight="1" ht="11.25">
      <c r="A301" s="1852" t="s">
        <v>2648</v>
      </c>
      <c r="B301" s="1852" t="s">
        <v>16</v>
      </c>
      <c r="C301" s="1852" t="s">
        <v>2658</v>
      </c>
      <c r="D301" s="1852" t="s">
        <v>2659</v>
      </c>
      <c r="E301" s="1852" t="s">
        <v>2660</v>
      </c>
      <c r="F301" s="1852" t="s">
        <v>2661</v>
      </c>
      <c r="G301" s="1852" t="s">
        <v>2662</v>
      </c>
      <c r="H301" s="1852" t="s">
        <v>22</v>
      </c>
      <c r="I301" s="1852" t="s">
        <v>906</v>
      </c>
    </row>
    <row customHeight="1" ht="11.25">
      <c r="A302" s="1852" t="s">
        <v>2648</v>
      </c>
      <c r="B302" s="1852" t="s">
        <v>16</v>
      </c>
      <c r="C302" s="1852" t="s">
        <v>2667</v>
      </c>
      <c r="D302" s="1852" t="s">
        <v>2668</v>
      </c>
      <c r="E302" s="1852" t="s">
        <v>2669</v>
      </c>
      <c r="F302" s="1852" t="s">
        <v>2670</v>
      </c>
      <c r="G302" s="1852" t="s">
        <v>22</v>
      </c>
      <c r="H302" s="1852" t="s">
        <v>22</v>
      </c>
      <c r="I302" s="1852" t="s">
        <v>906</v>
      </c>
    </row>
    <row customHeight="1" ht="11.25">
      <c r="A303" s="1852" t="s">
        <v>2648</v>
      </c>
      <c r="B303" s="1852" t="s">
        <v>16</v>
      </c>
      <c r="C303" s="1852" t="s">
        <v>2671</v>
      </c>
      <c r="D303" s="1852" t="s">
        <v>2672</v>
      </c>
      <c r="E303" s="1852" t="s">
        <v>2673</v>
      </c>
      <c r="F303" s="1852" t="s">
        <v>2674</v>
      </c>
      <c r="G303" s="1852" t="s">
        <v>22</v>
      </c>
      <c r="H303" s="1852" t="s">
        <v>22</v>
      </c>
      <c r="I303" s="1852" t="s">
        <v>906</v>
      </c>
    </row>
    <row customHeight="1" ht="11.25">
      <c r="A304" s="1852" t="s">
        <v>2648</v>
      </c>
      <c r="B304" s="1852" t="s">
        <v>16</v>
      </c>
      <c r="C304" s="1852" t="s">
        <v>3151</v>
      </c>
      <c r="D304" s="1852" t="s">
        <v>3152</v>
      </c>
      <c r="E304" s="1852" t="s">
        <v>3153</v>
      </c>
      <c r="F304" s="1852" t="s">
        <v>2710</v>
      </c>
      <c r="G304" s="1852" t="s">
        <v>22</v>
      </c>
      <c r="H304" s="1852" t="s">
        <v>22</v>
      </c>
      <c r="I304" s="1852" t="s">
        <v>906</v>
      </c>
    </row>
    <row customHeight="1" ht="11.25">
      <c r="A305" s="1852" t="s">
        <v>2648</v>
      </c>
      <c r="B305" s="1852" t="s">
        <v>16</v>
      </c>
      <c r="C305" s="1852" t="s">
        <v>2679</v>
      </c>
      <c r="D305" s="1852" t="s">
        <v>2680</v>
      </c>
      <c r="E305" s="1852" t="s">
        <v>2681</v>
      </c>
      <c r="F305" s="1852" t="s">
        <v>2682</v>
      </c>
      <c r="G305" s="1852" t="s">
        <v>22</v>
      </c>
      <c r="H305" s="1852" t="s">
        <v>22</v>
      </c>
      <c r="I305" s="1852" t="s">
        <v>906</v>
      </c>
    </row>
    <row customHeight="1" ht="11.25">
      <c r="A306" s="1852" t="s">
        <v>2648</v>
      </c>
      <c r="B306" s="1852" t="s">
        <v>16</v>
      </c>
      <c r="C306" s="1852" t="s">
        <v>2687</v>
      </c>
      <c r="D306" s="1852" t="s">
        <v>2688</v>
      </c>
      <c r="E306" s="1852" t="s">
        <v>2689</v>
      </c>
      <c r="F306" s="1852" t="s">
        <v>2690</v>
      </c>
      <c r="G306" s="1852" t="s">
        <v>22</v>
      </c>
      <c r="H306" s="1852" t="s">
        <v>22</v>
      </c>
      <c r="I306" s="1852" t="s">
        <v>906</v>
      </c>
    </row>
    <row customHeight="1" ht="11.25">
      <c r="A307" s="1852" t="s">
        <v>2648</v>
      </c>
      <c r="B307" s="1852" t="s">
        <v>16</v>
      </c>
      <c r="C307" s="1852" t="s">
        <v>2695</v>
      </c>
      <c r="D307" s="1852" t="s">
        <v>2696</v>
      </c>
      <c r="E307" s="1852" t="s">
        <v>2697</v>
      </c>
      <c r="F307" s="1852" t="s">
        <v>2666</v>
      </c>
      <c r="G307" s="1852" t="s">
        <v>22</v>
      </c>
      <c r="H307" s="1852" t="s">
        <v>22</v>
      </c>
      <c r="I307" s="1852" t="s">
        <v>906</v>
      </c>
    </row>
    <row customHeight="1" ht="11.25">
      <c r="A308" s="1852" t="s">
        <v>2648</v>
      </c>
      <c r="B308" s="1852" t="s">
        <v>16</v>
      </c>
      <c r="C308" s="1852" t="s">
        <v>3154</v>
      </c>
      <c r="D308" s="1852" t="s">
        <v>3155</v>
      </c>
      <c r="E308" s="1852" t="s">
        <v>3156</v>
      </c>
      <c r="F308" s="1852" t="s">
        <v>2763</v>
      </c>
      <c r="G308" s="1852" t="s">
        <v>22</v>
      </c>
      <c r="H308" s="1852" t="s">
        <v>22</v>
      </c>
      <c r="I308" s="1852" t="s">
        <v>906</v>
      </c>
    </row>
    <row customHeight="1" ht="11.25">
      <c r="A309" s="1852" t="s">
        <v>2648</v>
      </c>
      <c r="B309" s="1852" t="s">
        <v>16</v>
      </c>
      <c r="C309" s="1852" t="s">
        <v>3275</v>
      </c>
      <c r="D309" s="1852" t="s">
        <v>3276</v>
      </c>
      <c r="E309" s="1852" t="s">
        <v>3277</v>
      </c>
      <c r="F309" s="1852" t="s">
        <v>2706</v>
      </c>
      <c r="G309" s="1852" t="s">
        <v>22</v>
      </c>
      <c r="H309" s="1852" t="s">
        <v>22</v>
      </c>
      <c r="I309" s="1852" t="s">
        <v>906</v>
      </c>
    </row>
    <row customHeight="1" ht="11.25">
      <c r="A310" s="1852" t="s">
        <v>2648</v>
      </c>
      <c r="B310" s="1852" t="s">
        <v>16</v>
      </c>
      <c r="C310" s="1852" t="s">
        <v>2718</v>
      </c>
      <c r="D310" s="1852" t="s">
        <v>2719</v>
      </c>
      <c r="E310" s="1852" t="s">
        <v>2720</v>
      </c>
      <c r="F310" s="1852" t="s">
        <v>2686</v>
      </c>
      <c r="G310" s="1852" t="s">
        <v>2721</v>
      </c>
      <c r="H310" s="1852" t="s">
        <v>22</v>
      </c>
      <c r="I310" s="1852" t="s">
        <v>906</v>
      </c>
    </row>
    <row customHeight="1" ht="11.25">
      <c r="A311" s="1852" t="s">
        <v>2648</v>
      </c>
      <c r="B311" s="1852" t="s">
        <v>16</v>
      </c>
      <c r="C311" s="1852" t="s">
        <v>2722</v>
      </c>
      <c r="D311" s="1852" t="s">
        <v>2723</v>
      </c>
      <c r="E311" s="1852" t="s">
        <v>2724</v>
      </c>
      <c r="F311" s="1852" t="s">
        <v>2678</v>
      </c>
      <c r="G311" s="1852" t="s">
        <v>22</v>
      </c>
      <c r="H311" s="1852" t="s">
        <v>22</v>
      </c>
      <c r="I311" s="1852" t="s">
        <v>906</v>
      </c>
    </row>
    <row customHeight="1" ht="11.25">
      <c r="A312" s="1852" t="s">
        <v>2648</v>
      </c>
      <c r="B312" s="1852" t="s">
        <v>16</v>
      </c>
      <c r="C312" s="1852" t="s">
        <v>3157</v>
      </c>
      <c r="D312" s="1852" t="s">
        <v>3158</v>
      </c>
      <c r="E312" s="1852" t="s">
        <v>3159</v>
      </c>
      <c r="F312" s="1852" t="s">
        <v>2706</v>
      </c>
      <c r="G312" s="1852" t="s">
        <v>22</v>
      </c>
      <c r="H312" s="1852" t="s">
        <v>22</v>
      </c>
      <c r="I312" s="1852" t="s">
        <v>906</v>
      </c>
    </row>
    <row customHeight="1" ht="11.25">
      <c r="A313" s="1852" t="s">
        <v>2648</v>
      </c>
      <c r="B313" s="1852" t="s">
        <v>16</v>
      </c>
      <c r="C313" s="1852" t="s">
        <v>2733</v>
      </c>
      <c r="D313" s="1852" t="s">
        <v>2734</v>
      </c>
      <c r="E313" s="1852" t="s">
        <v>2735</v>
      </c>
      <c r="F313" s="1852" t="s">
        <v>2731</v>
      </c>
      <c r="G313" s="1852" t="s">
        <v>22</v>
      </c>
      <c r="H313" s="1852" t="s">
        <v>22</v>
      </c>
      <c r="I313" s="1852" t="s">
        <v>906</v>
      </c>
    </row>
    <row customHeight="1" ht="11.25">
      <c r="A314" s="1852" t="s">
        <v>2648</v>
      </c>
      <c r="B314" s="1852" t="s">
        <v>16</v>
      </c>
      <c r="C314" s="1852" t="s">
        <v>3160</v>
      </c>
      <c r="D314" s="1852" t="s">
        <v>3161</v>
      </c>
      <c r="E314" s="1852" t="s">
        <v>3162</v>
      </c>
      <c r="F314" s="1852" t="s">
        <v>2678</v>
      </c>
      <c r="G314" s="1852" t="s">
        <v>22</v>
      </c>
      <c r="H314" s="1852" t="s">
        <v>22</v>
      </c>
      <c r="I314" s="1852" t="s">
        <v>906</v>
      </c>
    </row>
    <row customHeight="1" ht="11.25">
      <c r="A315" s="1852" t="s">
        <v>2648</v>
      </c>
      <c r="B315" s="1852" t="s">
        <v>16</v>
      </c>
      <c r="C315" s="1852" t="s">
        <v>2740</v>
      </c>
      <c r="D315" s="1852" t="s">
        <v>2741</v>
      </c>
      <c r="E315" s="1852" t="s">
        <v>2742</v>
      </c>
      <c r="F315" s="1852" t="s">
        <v>2666</v>
      </c>
      <c r="G315" s="1852" t="s">
        <v>22</v>
      </c>
      <c r="H315" s="1852" t="s">
        <v>22</v>
      </c>
      <c r="I315" s="1852" t="s">
        <v>906</v>
      </c>
    </row>
    <row customHeight="1" ht="11.25">
      <c r="A316" s="1852" t="s">
        <v>2648</v>
      </c>
      <c r="B316" s="1852" t="s">
        <v>16</v>
      </c>
      <c r="C316" s="1852" t="s">
        <v>3278</v>
      </c>
      <c r="D316" s="1852" t="s">
        <v>3279</v>
      </c>
      <c r="E316" s="1852" t="s">
        <v>3280</v>
      </c>
      <c r="F316" s="1852" t="s">
        <v>2666</v>
      </c>
      <c r="G316" s="1852" t="s">
        <v>22</v>
      </c>
      <c r="H316" s="1852" t="s">
        <v>22</v>
      </c>
      <c r="I316" s="1852" t="s">
        <v>906</v>
      </c>
    </row>
    <row customHeight="1" ht="11.25">
      <c r="A317" s="1852" t="s">
        <v>2648</v>
      </c>
      <c r="B317" s="1852" t="s">
        <v>16</v>
      </c>
      <c r="C317" s="1852" t="s">
        <v>3281</v>
      </c>
      <c r="D317" s="1852" t="s">
        <v>3282</v>
      </c>
      <c r="E317" s="1852" t="s">
        <v>3283</v>
      </c>
      <c r="F317" s="1852" t="s">
        <v>2710</v>
      </c>
      <c r="G317" s="1852" t="s">
        <v>22</v>
      </c>
      <c r="H317" s="1852" t="s">
        <v>22</v>
      </c>
      <c r="I317" s="1852" t="s">
        <v>906</v>
      </c>
    </row>
    <row customHeight="1" ht="11.25">
      <c r="A318" s="1852" t="s">
        <v>2648</v>
      </c>
      <c r="B318" s="1852" t="s">
        <v>16</v>
      </c>
      <c r="C318" s="1852" t="s">
        <v>2743</v>
      </c>
      <c r="D318" s="1852" t="s">
        <v>2744</v>
      </c>
      <c r="E318" s="1852" t="s">
        <v>2745</v>
      </c>
      <c r="F318" s="1852" t="s">
        <v>2706</v>
      </c>
      <c r="G318" s="1852" t="s">
        <v>22</v>
      </c>
      <c r="H318" s="1852" t="s">
        <v>22</v>
      </c>
      <c r="I318" s="1852" t="s">
        <v>906</v>
      </c>
    </row>
    <row customHeight="1" ht="11.25">
      <c r="A319" s="1852" t="s">
        <v>2648</v>
      </c>
      <c r="B319" s="1852" t="s">
        <v>16</v>
      </c>
      <c r="C319" s="1852" t="s">
        <v>2746</v>
      </c>
      <c r="D319" s="1852" t="s">
        <v>2747</v>
      </c>
      <c r="E319" s="1852" t="s">
        <v>2748</v>
      </c>
      <c r="F319" s="1852" t="s">
        <v>2731</v>
      </c>
      <c r="G319" s="1852" t="s">
        <v>22</v>
      </c>
      <c r="H319" s="1852" t="s">
        <v>22</v>
      </c>
      <c r="I319" s="1852" t="s">
        <v>906</v>
      </c>
    </row>
    <row customHeight="1" ht="11.25">
      <c r="A320" s="1852" t="s">
        <v>2648</v>
      </c>
      <c r="B320" s="1852" t="s">
        <v>16</v>
      </c>
      <c r="C320" s="1852" t="s">
        <v>2753</v>
      </c>
      <c r="D320" s="1852" t="s">
        <v>2754</v>
      </c>
      <c r="E320" s="1852" t="s">
        <v>2755</v>
      </c>
      <c r="F320" s="1852" t="s">
        <v>2756</v>
      </c>
      <c r="G320" s="1852" t="s">
        <v>22</v>
      </c>
      <c r="H320" s="1852" t="s">
        <v>22</v>
      </c>
      <c r="I320" s="1852" t="s">
        <v>906</v>
      </c>
    </row>
    <row customHeight="1" ht="11.25">
      <c r="A321" s="1852" t="s">
        <v>2648</v>
      </c>
      <c r="B321" s="1852" t="s">
        <v>16</v>
      </c>
      <c r="C321" s="1852" t="s">
        <v>3163</v>
      </c>
      <c r="D321" s="1852" t="s">
        <v>3164</v>
      </c>
      <c r="E321" s="1852" t="s">
        <v>3165</v>
      </c>
      <c r="F321" s="1852" t="s">
        <v>2674</v>
      </c>
      <c r="G321" s="1852" t="s">
        <v>22</v>
      </c>
      <c r="H321" s="1852" t="s">
        <v>22</v>
      </c>
      <c r="I321" s="1852" t="s">
        <v>906</v>
      </c>
    </row>
    <row customHeight="1" ht="11.25">
      <c r="A322" s="1852" t="s">
        <v>2648</v>
      </c>
      <c r="B322" s="1852" t="s">
        <v>16</v>
      </c>
      <c r="C322" s="1852" t="s">
        <v>2771</v>
      </c>
      <c r="D322" s="1852" t="s">
        <v>2772</v>
      </c>
      <c r="E322" s="1852" t="s">
        <v>2773</v>
      </c>
      <c r="F322" s="1852" t="s">
        <v>2731</v>
      </c>
      <c r="G322" s="1852" t="s">
        <v>22</v>
      </c>
      <c r="H322" s="1852" t="s">
        <v>22</v>
      </c>
      <c r="I322" s="1852" t="s">
        <v>906</v>
      </c>
    </row>
    <row customHeight="1" ht="11.25">
      <c r="A323" s="1852" t="s">
        <v>2648</v>
      </c>
      <c r="B323" s="1852" t="s">
        <v>16</v>
      </c>
      <c r="C323" s="1852" t="s">
        <v>2774</v>
      </c>
      <c r="D323" s="1852" t="s">
        <v>2775</v>
      </c>
      <c r="E323" s="1852" t="s">
        <v>2776</v>
      </c>
      <c r="F323" s="1852" t="s">
        <v>2777</v>
      </c>
      <c r="G323" s="1852" t="s">
        <v>22</v>
      </c>
      <c r="H323" s="1852" t="s">
        <v>2778</v>
      </c>
      <c r="I323" s="1852" t="s">
        <v>906</v>
      </c>
    </row>
    <row customHeight="1" ht="11.25">
      <c r="A324" s="1852" t="s">
        <v>2648</v>
      </c>
      <c r="B324" s="1852" t="s">
        <v>16</v>
      </c>
      <c r="C324" s="1852" t="s">
        <v>22</v>
      </c>
      <c r="D324" s="1852" t="s">
        <v>2779</v>
      </c>
      <c r="E324" s="1852" t="s">
        <v>2780</v>
      </c>
      <c r="F324" s="1852" t="s">
        <v>2710</v>
      </c>
      <c r="G324" s="1852" t="s">
        <v>22</v>
      </c>
      <c r="H324" s="1852" t="s">
        <v>22</v>
      </c>
      <c r="I324" s="1852" t="s">
        <v>906</v>
      </c>
    </row>
    <row customHeight="1" ht="11.25">
      <c r="A325" s="1852" t="s">
        <v>2648</v>
      </c>
      <c r="B325" s="1852" t="s">
        <v>16</v>
      </c>
      <c r="C325" s="1852" t="s">
        <v>3166</v>
      </c>
      <c r="D325" s="1852" t="s">
        <v>3167</v>
      </c>
      <c r="E325" s="1852" t="s">
        <v>3168</v>
      </c>
      <c r="F325" s="1852" t="s">
        <v>2767</v>
      </c>
      <c r="G325" s="1852" t="s">
        <v>3169</v>
      </c>
      <c r="H325" s="1852" t="s">
        <v>22</v>
      </c>
      <c r="I325" s="1852" t="s">
        <v>906</v>
      </c>
    </row>
    <row customHeight="1" ht="11.25">
      <c r="A326" s="1852" t="s">
        <v>2648</v>
      </c>
      <c r="B326" s="1852" t="s">
        <v>16</v>
      </c>
      <c r="C326" s="1852" t="s">
        <v>3284</v>
      </c>
      <c r="D326" s="1852" t="s">
        <v>3285</v>
      </c>
      <c r="E326" s="1852" t="s">
        <v>3286</v>
      </c>
      <c r="F326" s="1852" t="s">
        <v>2767</v>
      </c>
      <c r="G326" s="1852" t="s">
        <v>22</v>
      </c>
      <c r="H326" s="1852" t="s">
        <v>22</v>
      </c>
      <c r="I326" s="1852" t="s">
        <v>906</v>
      </c>
    </row>
    <row customHeight="1" ht="11.25">
      <c r="A327" s="1852" t="s">
        <v>2648</v>
      </c>
      <c r="B327" s="1852" t="s">
        <v>16</v>
      </c>
      <c r="C327" s="1852" t="s">
        <v>3170</v>
      </c>
      <c r="D327" s="1852" t="s">
        <v>3171</v>
      </c>
      <c r="E327" s="1852" t="s">
        <v>3172</v>
      </c>
      <c r="F327" s="1852" t="s">
        <v>2763</v>
      </c>
      <c r="G327" s="1852" t="s">
        <v>22</v>
      </c>
      <c r="H327" s="1852" t="s">
        <v>22</v>
      </c>
      <c r="I327" s="1852" t="s">
        <v>906</v>
      </c>
    </row>
    <row customHeight="1" ht="11.25">
      <c r="A328" s="1852" t="s">
        <v>2648</v>
      </c>
      <c r="B328" s="1852" t="s">
        <v>16</v>
      </c>
      <c r="C328" s="1852" t="s">
        <v>3173</v>
      </c>
      <c r="D328" s="1852" t="s">
        <v>3174</v>
      </c>
      <c r="E328" s="1852" t="s">
        <v>3175</v>
      </c>
      <c r="F328" s="1852" t="s">
        <v>2682</v>
      </c>
      <c r="G328" s="1852" t="s">
        <v>22</v>
      </c>
      <c r="H328" s="1852" t="s">
        <v>22</v>
      </c>
      <c r="I328" s="1852" t="s">
        <v>906</v>
      </c>
    </row>
    <row customHeight="1" ht="11.25">
      <c r="A329" s="1852" t="s">
        <v>2648</v>
      </c>
      <c r="B329" s="1852" t="s">
        <v>16</v>
      </c>
      <c r="C329" s="1852" t="s">
        <v>2788</v>
      </c>
      <c r="D329" s="1852" t="s">
        <v>2789</v>
      </c>
      <c r="E329" s="1852" t="s">
        <v>2790</v>
      </c>
      <c r="F329" s="1852" t="s">
        <v>2791</v>
      </c>
      <c r="G329" s="1852" t="s">
        <v>22</v>
      </c>
      <c r="H329" s="1852" t="s">
        <v>22</v>
      </c>
      <c r="I329" s="1852" t="s">
        <v>906</v>
      </c>
    </row>
    <row customHeight="1" ht="11.25">
      <c r="A330" s="1852" t="s">
        <v>2648</v>
      </c>
      <c r="B330" s="1852" t="s">
        <v>16</v>
      </c>
      <c r="C330" s="1852" t="s">
        <v>2792</v>
      </c>
      <c r="D330" s="1852" t="s">
        <v>2793</v>
      </c>
      <c r="E330" s="1852" t="s">
        <v>2794</v>
      </c>
      <c r="F330" s="1852" t="s">
        <v>2795</v>
      </c>
      <c r="G330" s="1852" t="s">
        <v>22</v>
      </c>
      <c r="H330" s="1852" t="s">
        <v>2796</v>
      </c>
      <c r="I330" s="1852" t="s">
        <v>906</v>
      </c>
    </row>
    <row customHeight="1" ht="11.25">
      <c r="A331" s="1852" t="s">
        <v>2648</v>
      </c>
      <c r="B331" s="1852" t="s">
        <v>16</v>
      </c>
      <c r="C331" s="1852" t="s">
        <v>3176</v>
      </c>
      <c r="D331" s="1852" t="s">
        <v>3177</v>
      </c>
      <c r="E331" s="1852" t="s">
        <v>3178</v>
      </c>
      <c r="F331" s="1852" t="s">
        <v>2682</v>
      </c>
      <c r="G331" s="1852" t="s">
        <v>3179</v>
      </c>
      <c r="H331" s="1852" t="s">
        <v>22</v>
      </c>
      <c r="I331" s="1852" t="s">
        <v>906</v>
      </c>
    </row>
    <row customHeight="1" ht="11.25">
      <c r="A332" s="1852" t="s">
        <v>2648</v>
      </c>
      <c r="B332" s="1852" t="s">
        <v>16</v>
      </c>
      <c r="C332" s="1852" t="s">
        <v>3180</v>
      </c>
      <c r="D332" s="1852" t="s">
        <v>3181</v>
      </c>
      <c r="E332" s="1852" t="s">
        <v>3182</v>
      </c>
      <c r="F332" s="1852" t="s">
        <v>2767</v>
      </c>
      <c r="G332" s="1852" t="s">
        <v>3183</v>
      </c>
      <c r="H332" s="1852" t="s">
        <v>22</v>
      </c>
      <c r="I332" s="1852" t="s">
        <v>906</v>
      </c>
    </row>
    <row customHeight="1" ht="11.25">
      <c r="A333" s="1852" t="s">
        <v>2648</v>
      </c>
      <c r="B333" s="1852" t="s">
        <v>16</v>
      </c>
      <c r="C333" s="1852" t="s">
        <v>2802</v>
      </c>
      <c r="D333" s="1852" t="s">
        <v>2803</v>
      </c>
      <c r="E333" s="1852" t="s">
        <v>2804</v>
      </c>
      <c r="F333" s="1852" t="s">
        <v>2805</v>
      </c>
      <c r="G333" s="1852" t="s">
        <v>22</v>
      </c>
      <c r="H333" s="1852" t="s">
        <v>22</v>
      </c>
      <c r="I333" s="1852" t="s">
        <v>906</v>
      </c>
    </row>
    <row customHeight="1" ht="11.25">
      <c r="A334" s="1852" t="s">
        <v>2648</v>
      </c>
      <c r="B334" s="1852" t="s">
        <v>16</v>
      </c>
      <c r="C334" s="1852" t="s">
        <v>3184</v>
      </c>
      <c r="D334" s="1852" t="s">
        <v>3185</v>
      </c>
      <c r="E334" s="1852" t="s">
        <v>3186</v>
      </c>
      <c r="F334" s="1852" t="s">
        <v>2682</v>
      </c>
      <c r="G334" s="1852" t="s">
        <v>22</v>
      </c>
      <c r="H334" s="1852" t="s">
        <v>22</v>
      </c>
      <c r="I334" s="1852" t="s">
        <v>906</v>
      </c>
    </row>
    <row customHeight="1" ht="11.25">
      <c r="A335" s="1852" t="s">
        <v>2648</v>
      </c>
      <c r="B335" s="1852" t="s">
        <v>16</v>
      </c>
      <c r="C335" s="1852" t="s">
        <v>2818</v>
      </c>
      <c r="D335" s="1852" t="s">
        <v>2819</v>
      </c>
      <c r="E335" s="1852" t="s">
        <v>2820</v>
      </c>
      <c r="F335" s="1852" t="s">
        <v>2682</v>
      </c>
      <c r="G335" s="1852" t="s">
        <v>22</v>
      </c>
      <c r="H335" s="1852" t="s">
        <v>22</v>
      </c>
      <c r="I335" s="1852" t="s">
        <v>906</v>
      </c>
    </row>
    <row customHeight="1" ht="11.25">
      <c r="A336" s="1852" t="s">
        <v>2648</v>
      </c>
      <c r="B336" s="1852" t="s">
        <v>16</v>
      </c>
      <c r="C336" s="1852" t="s">
        <v>2831</v>
      </c>
      <c r="D336" s="1852" t="s">
        <v>2832</v>
      </c>
      <c r="E336" s="1852" t="s">
        <v>2833</v>
      </c>
      <c r="F336" s="1852" t="s">
        <v>2809</v>
      </c>
      <c r="G336" s="1852" t="s">
        <v>22</v>
      </c>
      <c r="H336" s="1852" t="s">
        <v>22</v>
      </c>
      <c r="I336" s="1852" t="s">
        <v>906</v>
      </c>
    </row>
    <row customHeight="1" ht="11.25">
      <c r="A337" s="1852" t="s">
        <v>2648</v>
      </c>
      <c r="B337" s="1852" t="s">
        <v>16</v>
      </c>
      <c r="C337" s="1852" t="s">
        <v>2838</v>
      </c>
      <c r="D337" s="1852" t="s">
        <v>2839</v>
      </c>
      <c r="E337" s="1852" t="s">
        <v>2840</v>
      </c>
      <c r="F337" s="1852" t="s">
        <v>2841</v>
      </c>
      <c r="G337" s="1852" t="s">
        <v>22</v>
      </c>
      <c r="H337" s="1852" t="s">
        <v>22</v>
      </c>
      <c r="I337" s="1852" t="s">
        <v>906</v>
      </c>
    </row>
    <row customHeight="1" ht="11.25">
      <c r="A338" s="1852" t="s">
        <v>2648</v>
      </c>
      <c r="B338" s="1852" t="s">
        <v>16</v>
      </c>
      <c r="C338" s="1852" t="s">
        <v>2842</v>
      </c>
      <c r="D338" s="1852" t="s">
        <v>2843</v>
      </c>
      <c r="E338" s="1852" t="s">
        <v>2844</v>
      </c>
      <c r="F338" s="1852" t="s">
        <v>2763</v>
      </c>
      <c r="G338" s="1852" t="s">
        <v>22</v>
      </c>
      <c r="H338" s="1852" t="s">
        <v>22</v>
      </c>
      <c r="I338" s="1852" t="s">
        <v>906</v>
      </c>
    </row>
    <row customHeight="1" ht="11.25">
      <c r="A339" s="1852" t="s">
        <v>2648</v>
      </c>
      <c r="B339" s="1852" t="s">
        <v>16</v>
      </c>
      <c r="C339" s="1852" t="s">
        <v>2849</v>
      </c>
      <c r="D339" s="1852" t="s">
        <v>2850</v>
      </c>
      <c r="E339" s="1852" t="s">
        <v>2851</v>
      </c>
      <c r="F339" s="1852" t="s">
        <v>2706</v>
      </c>
      <c r="G339" s="1852" t="s">
        <v>22</v>
      </c>
      <c r="H339" s="1852" t="s">
        <v>22</v>
      </c>
      <c r="I339" s="1852" t="s">
        <v>906</v>
      </c>
    </row>
    <row customHeight="1" ht="11.25">
      <c r="A340" s="1852" t="s">
        <v>2648</v>
      </c>
      <c r="B340" s="1852" t="s">
        <v>16</v>
      </c>
      <c r="C340" s="1852" t="s">
        <v>2856</v>
      </c>
      <c r="D340" s="1852" t="s">
        <v>2857</v>
      </c>
      <c r="E340" s="1852" t="s">
        <v>2858</v>
      </c>
      <c r="F340" s="1852" t="s">
        <v>2714</v>
      </c>
      <c r="G340" s="1852" t="s">
        <v>2859</v>
      </c>
      <c r="H340" s="1852" t="s">
        <v>22</v>
      </c>
      <c r="I340" s="1852" t="s">
        <v>906</v>
      </c>
    </row>
    <row customHeight="1" ht="11.25">
      <c r="A341" s="1852" t="s">
        <v>2648</v>
      </c>
      <c r="B341" s="1852" t="s">
        <v>16</v>
      </c>
      <c r="C341" s="1852" t="s">
        <v>2860</v>
      </c>
      <c r="D341" s="1852" t="s">
        <v>2861</v>
      </c>
      <c r="E341" s="1852" t="s">
        <v>2862</v>
      </c>
      <c r="F341" s="1852" t="s">
        <v>2714</v>
      </c>
      <c r="G341" s="1852" t="s">
        <v>22</v>
      </c>
      <c r="H341" s="1852" t="s">
        <v>22</v>
      </c>
      <c r="I341" s="1852" t="s">
        <v>906</v>
      </c>
    </row>
    <row customHeight="1" ht="11.25">
      <c r="A342" s="1852" t="s">
        <v>2648</v>
      </c>
      <c r="B342" s="1852" t="s">
        <v>16</v>
      </c>
      <c r="C342" s="1852" t="s">
        <v>2866</v>
      </c>
      <c r="D342" s="1852" t="s">
        <v>2867</v>
      </c>
      <c r="E342" s="1852" t="s">
        <v>2868</v>
      </c>
      <c r="F342" s="1852" t="s">
        <v>2767</v>
      </c>
      <c r="G342" s="1852" t="s">
        <v>22</v>
      </c>
      <c r="H342" s="1852" t="s">
        <v>22</v>
      </c>
      <c r="I342" s="1852" t="s">
        <v>906</v>
      </c>
    </row>
    <row customHeight="1" ht="11.25">
      <c r="A343" s="1852" t="s">
        <v>2648</v>
      </c>
      <c r="B343" s="1852" t="s">
        <v>16</v>
      </c>
      <c r="C343" s="1852" t="s">
        <v>2872</v>
      </c>
      <c r="D343" s="1852" t="s">
        <v>2873</v>
      </c>
      <c r="E343" s="1852" t="s">
        <v>2874</v>
      </c>
      <c r="F343" s="1852" t="s">
        <v>2678</v>
      </c>
      <c r="G343" s="1852" t="s">
        <v>22</v>
      </c>
      <c r="H343" s="1852" t="s">
        <v>22</v>
      </c>
      <c r="I343" s="1852" t="s">
        <v>906</v>
      </c>
    </row>
    <row customHeight="1" ht="11.25">
      <c r="A344" s="1852" t="s">
        <v>2648</v>
      </c>
      <c r="B344" s="1852" t="s">
        <v>16</v>
      </c>
      <c r="C344" s="1852" t="s">
        <v>2875</v>
      </c>
      <c r="D344" s="1852" t="s">
        <v>2876</v>
      </c>
      <c r="E344" s="1852" t="s">
        <v>2877</v>
      </c>
      <c r="F344" s="1852" t="s">
        <v>2674</v>
      </c>
      <c r="G344" s="1852" t="s">
        <v>22</v>
      </c>
      <c r="H344" s="1852" t="s">
        <v>22</v>
      </c>
      <c r="I344" s="1852" t="s">
        <v>906</v>
      </c>
    </row>
    <row customHeight="1" ht="11.25">
      <c r="A345" s="1852" t="s">
        <v>2648</v>
      </c>
      <c r="B345" s="1852" t="s">
        <v>16</v>
      </c>
      <c r="C345" s="1852" t="s">
        <v>3190</v>
      </c>
      <c r="D345" s="1852" t="s">
        <v>3191</v>
      </c>
      <c r="E345" s="1852" t="s">
        <v>3192</v>
      </c>
      <c r="F345" s="1852" t="s">
        <v>2706</v>
      </c>
      <c r="G345" s="1852" t="s">
        <v>3193</v>
      </c>
      <c r="H345" s="1852" t="s">
        <v>22</v>
      </c>
      <c r="I345" s="1852" t="s">
        <v>906</v>
      </c>
    </row>
    <row customHeight="1" ht="11.25">
      <c r="A346" s="1852" t="s">
        <v>2648</v>
      </c>
      <c r="B346" s="1852" t="s">
        <v>16</v>
      </c>
      <c r="C346" s="1852" t="s">
        <v>2881</v>
      </c>
      <c r="D346" s="1852" t="s">
        <v>2882</v>
      </c>
      <c r="E346" s="1852" t="s">
        <v>2883</v>
      </c>
      <c r="F346" s="1852" t="s">
        <v>2767</v>
      </c>
      <c r="G346" s="1852" t="s">
        <v>22</v>
      </c>
      <c r="H346" s="1852" t="s">
        <v>22</v>
      </c>
      <c r="I346" s="1852" t="s">
        <v>906</v>
      </c>
    </row>
    <row customHeight="1" ht="11.25">
      <c r="A347" s="1852" t="s">
        <v>2648</v>
      </c>
      <c r="B347" s="1852" t="s">
        <v>16</v>
      </c>
      <c r="C347" s="1852" t="s">
        <v>3287</v>
      </c>
      <c r="D347" s="1852" t="s">
        <v>3288</v>
      </c>
      <c r="E347" s="1852" t="s">
        <v>3289</v>
      </c>
      <c r="F347" s="1852" t="s">
        <v>2714</v>
      </c>
      <c r="G347" s="1852" t="s">
        <v>3290</v>
      </c>
      <c r="H347" s="1852" t="s">
        <v>22</v>
      </c>
      <c r="I347" s="1852" t="s">
        <v>906</v>
      </c>
    </row>
    <row customHeight="1" ht="11.25">
      <c r="A348" s="1852" t="s">
        <v>2648</v>
      </c>
      <c r="B348" s="1852" t="s">
        <v>16</v>
      </c>
      <c r="C348" s="1852" t="s">
        <v>3194</v>
      </c>
      <c r="D348" s="1852" t="s">
        <v>3195</v>
      </c>
      <c r="E348" s="1852" t="s">
        <v>3196</v>
      </c>
      <c r="F348" s="1852" t="s">
        <v>2756</v>
      </c>
      <c r="G348" s="1852" t="s">
        <v>22</v>
      </c>
      <c r="H348" s="1852" t="s">
        <v>22</v>
      </c>
      <c r="I348" s="1852" t="s">
        <v>906</v>
      </c>
    </row>
    <row customHeight="1" ht="11.25">
      <c r="A349" s="1852" t="s">
        <v>2648</v>
      </c>
      <c r="B349" s="1852" t="s">
        <v>16</v>
      </c>
      <c r="C349" s="1852" t="s">
        <v>3291</v>
      </c>
      <c r="D349" s="1852" t="s">
        <v>3292</v>
      </c>
      <c r="E349" s="1852" t="s">
        <v>3293</v>
      </c>
      <c r="F349" s="1852" t="s">
        <v>2714</v>
      </c>
      <c r="G349" s="1852" t="s">
        <v>3203</v>
      </c>
      <c r="H349" s="1852" t="s">
        <v>22</v>
      </c>
      <c r="I349" s="1852" t="s">
        <v>906</v>
      </c>
    </row>
    <row customHeight="1" ht="11.25">
      <c r="A350" s="1852" t="s">
        <v>2648</v>
      </c>
      <c r="B350" s="1852" t="s">
        <v>16</v>
      </c>
      <c r="C350" s="1852" t="s">
        <v>3200</v>
      </c>
      <c r="D350" s="1852" t="s">
        <v>3201</v>
      </c>
      <c r="E350" s="1852" t="s">
        <v>3202</v>
      </c>
      <c r="F350" s="1852" t="s">
        <v>2706</v>
      </c>
      <c r="G350" s="1852" t="s">
        <v>3203</v>
      </c>
      <c r="H350" s="1852" t="s">
        <v>22</v>
      </c>
      <c r="I350" s="1852" t="s">
        <v>906</v>
      </c>
    </row>
    <row customHeight="1" ht="11.25">
      <c r="A351" s="1852" t="s">
        <v>2648</v>
      </c>
      <c r="B351" s="1852" t="s">
        <v>16</v>
      </c>
      <c r="C351" s="1852" t="s">
        <v>3294</v>
      </c>
      <c r="D351" s="1852" t="s">
        <v>3295</v>
      </c>
      <c r="E351" s="1852" t="s">
        <v>3296</v>
      </c>
      <c r="F351" s="1852" t="s">
        <v>2714</v>
      </c>
      <c r="G351" s="1852" t="s">
        <v>3242</v>
      </c>
      <c r="H351" s="1852" t="s">
        <v>22</v>
      </c>
      <c r="I351" s="1852" t="s">
        <v>906</v>
      </c>
    </row>
    <row customHeight="1" ht="11.25">
      <c r="A352" s="1852" t="s">
        <v>2648</v>
      </c>
      <c r="B352" s="1852" t="s">
        <v>16</v>
      </c>
      <c r="C352" s="1852" t="s">
        <v>3204</v>
      </c>
      <c r="D352" s="1852" t="s">
        <v>3205</v>
      </c>
      <c r="E352" s="1852" t="s">
        <v>3206</v>
      </c>
      <c r="F352" s="1852" t="s">
        <v>2731</v>
      </c>
      <c r="G352" s="1852" t="s">
        <v>3207</v>
      </c>
      <c r="H352" s="1852" t="s">
        <v>22</v>
      </c>
      <c r="I352" s="1852" t="s">
        <v>906</v>
      </c>
    </row>
    <row customHeight="1" ht="11.25">
      <c r="A353" s="1852" t="s">
        <v>2648</v>
      </c>
      <c r="B353" s="1852" t="s">
        <v>16</v>
      </c>
      <c r="C353" s="1852" t="s">
        <v>2920</v>
      </c>
      <c r="D353" s="1852" t="s">
        <v>2921</v>
      </c>
      <c r="E353" s="1852" t="s">
        <v>2922</v>
      </c>
      <c r="F353" s="1852" t="s">
        <v>2767</v>
      </c>
      <c r="G353" s="1852" t="s">
        <v>2923</v>
      </c>
      <c r="H353" s="1852" t="s">
        <v>22</v>
      </c>
      <c r="I353" s="1852" t="s">
        <v>906</v>
      </c>
    </row>
    <row customHeight="1" ht="11.25">
      <c r="A354" s="1852" t="s">
        <v>2648</v>
      </c>
      <c r="B354" s="1852" t="s">
        <v>16</v>
      </c>
      <c r="C354" s="1852" t="s">
        <v>3297</v>
      </c>
      <c r="D354" s="1852" t="s">
        <v>3298</v>
      </c>
      <c r="E354" s="1852" t="s">
        <v>3299</v>
      </c>
      <c r="F354" s="1852" t="s">
        <v>2805</v>
      </c>
      <c r="G354" s="1852" t="s">
        <v>22</v>
      </c>
      <c r="H354" s="1852" t="s">
        <v>22</v>
      </c>
      <c r="I354" s="1852" t="s">
        <v>906</v>
      </c>
    </row>
    <row customHeight="1" ht="11.25">
      <c r="A355" s="1852" t="s">
        <v>2648</v>
      </c>
      <c r="B355" s="1852" t="s">
        <v>16</v>
      </c>
      <c r="C355" s="1852" t="s">
        <v>3208</v>
      </c>
      <c r="D355" s="1852" t="s">
        <v>3209</v>
      </c>
      <c r="E355" s="1852" t="s">
        <v>3210</v>
      </c>
      <c r="F355" s="1852" t="s">
        <v>2731</v>
      </c>
      <c r="G355" s="1852" t="s">
        <v>22</v>
      </c>
      <c r="H355" s="1852" t="s">
        <v>22</v>
      </c>
      <c r="I355" s="1852" t="s">
        <v>906</v>
      </c>
    </row>
    <row customHeight="1" ht="11.25">
      <c r="A356" s="1852" t="s">
        <v>2648</v>
      </c>
      <c r="B356" s="1852" t="s">
        <v>16</v>
      </c>
      <c r="C356" s="1852" t="s">
        <v>2940</v>
      </c>
      <c r="D356" s="1852" t="s">
        <v>2941</v>
      </c>
      <c r="E356" s="1852" t="s">
        <v>2942</v>
      </c>
      <c r="F356" s="1852" t="s">
        <v>2767</v>
      </c>
      <c r="G356" s="1852" t="s">
        <v>22</v>
      </c>
      <c r="H356" s="1852" t="s">
        <v>22</v>
      </c>
      <c r="I356" s="1852" t="s">
        <v>906</v>
      </c>
    </row>
    <row customHeight="1" ht="11.25">
      <c r="A357" s="1852" t="s">
        <v>2648</v>
      </c>
      <c r="B357" s="1852" t="s">
        <v>16</v>
      </c>
      <c r="C357" s="1852" t="s">
        <v>3300</v>
      </c>
      <c r="D357" s="1852" t="s">
        <v>3301</v>
      </c>
      <c r="E357" s="1852" t="s">
        <v>3302</v>
      </c>
      <c r="F357" s="1852" t="s">
        <v>2710</v>
      </c>
      <c r="G357" s="1852" t="s">
        <v>3303</v>
      </c>
      <c r="H357" s="1852" t="s">
        <v>22</v>
      </c>
      <c r="I357" s="1852" t="s">
        <v>906</v>
      </c>
    </row>
    <row customHeight="1" ht="11.25">
      <c r="A358" s="1852" t="s">
        <v>2648</v>
      </c>
      <c r="B358" s="1852" t="s">
        <v>16</v>
      </c>
      <c r="C358" s="1852" t="s">
        <v>3304</v>
      </c>
      <c r="D358" s="1852" t="s">
        <v>2955</v>
      </c>
      <c r="E358" s="1852" t="s">
        <v>3305</v>
      </c>
      <c r="F358" s="1852" t="s">
        <v>2767</v>
      </c>
      <c r="G358" s="1852" t="s">
        <v>3306</v>
      </c>
      <c r="H358" s="1852" t="s">
        <v>22</v>
      </c>
      <c r="I358" s="1852" t="s">
        <v>906</v>
      </c>
    </row>
    <row customHeight="1" ht="11.25">
      <c r="A359" s="1852" t="s">
        <v>2648</v>
      </c>
      <c r="B359" s="1852" t="s">
        <v>16</v>
      </c>
      <c r="C359" s="1852" t="s">
        <v>2954</v>
      </c>
      <c r="D359" s="1852" t="s">
        <v>2955</v>
      </c>
      <c r="E359" s="1852" t="s">
        <v>2956</v>
      </c>
      <c r="F359" s="1852" t="s">
        <v>2767</v>
      </c>
      <c r="G359" s="1852" t="s">
        <v>2957</v>
      </c>
      <c r="H359" s="1852" t="s">
        <v>22</v>
      </c>
      <c r="I359" s="1852" t="s">
        <v>906</v>
      </c>
    </row>
    <row customHeight="1" ht="11.25">
      <c r="A360" s="1852" t="s">
        <v>2648</v>
      </c>
      <c r="B360" s="1852" t="s">
        <v>16</v>
      </c>
      <c r="C360" s="1852" t="s">
        <v>2961</v>
      </c>
      <c r="D360" s="1852" t="s">
        <v>2962</v>
      </c>
      <c r="E360" s="1852" t="s">
        <v>2963</v>
      </c>
      <c r="F360" s="1852" t="s">
        <v>2964</v>
      </c>
      <c r="G360" s="1852" t="s">
        <v>22</v>
      </c>
      <c r="H360" s="1852" t="s">
        <v>22</v>
      </c>
      <c r="I360" s="1852" t="s">
        <v>906</v>
      </c>
    </row>
    <row customHeight="1" ht="11.25">
      <c r="A361" s="1852" t="s">
        <v>2648</v>
      </c>
      <c r="B361" s="1852" t="s">
        <v>16</v>
      </c>
      <c r="C361" s="1852" t="s">
        <v>3215</v>
      </c>
      <c r="D361" s="1852" t="s">
        <v>3216</v>
      </c>
      <c r="E361" s="1852" t="s">
        <v>3217</v>
      </c>
      <c r="F361" s="1852" t="s">
        <v>2666</v>
      </c>
      <c r="G361" s="1852" t="s">
        <v>22</v>
      </c>
      <c r="H361" s="1852" t="s">
        <v>22</v>
      </c>
      <c r="I361" s="1852" t="s">
        <v>906</v>
      </c>
    </row>
    <row customHeight="1" ht="11.25">
      <c r="A362" s="1852" t="s">
        <v>2648</v>
      </c>
      <c r="B362" s="1852" t="s">
        <v>16</v>
      </c>
      <c r="C362" s="1852" t="s">
        <v>2992</v>
      </c>
      <c r="D362" s="1852" t="s">
        <v>2993</v>
      </c>
      <c r="E362" s="1852" t="s">
        <v>2994</v>
      </c>
      <c r="F362" s="1852" t="s">
        <v>2763</v>
      </c>
      <c r="G362" s="1852" t="s">
        <v>22</v>
      </c>
      <c r="H362" s="1852" t="s">
        <v>22</v>
      </c>
      <c r="I362" s="1852" t="s">
        <v>906</v>
      </c>
    </row>
    <row customHeight="1" ht="11.25">
      <c r="A363" s="1852" t="s">
        <v>2648</v>
      </c>
      <c r="B363" s="1852" t="s">
        <v>16</v>
      </c>
      <c r="C363" s="1852" t="s">
        <v>3307</v>
      </c>
      <c r="D363" s="1852" t="s">
        <v>3308</v>
      </c>
      <c r="E363" s="1852" t="s">
        <v>3309</v>
      </c>
      <c r="F363" s="1852" t="s">
        <v>2763</v>
      </c>
      <c r="G363" s="1852" t="s">
        <v>22</v>
      </c>
      <c r="H363" s="1852" t="s">
        <v>3310</v>
      </c>
      <c r="I363" s="1852" t="s">
        <v>906</v>
      </c>
    </row>
    <row customHeight="1" ht="11.25">
      <c r="A364" s="1852" t="s">
        <v>2648</v>
      </c>
      <c r="B364" s="1852" t="s">
        <v>16</v>
      </c>
      <c r="C364" s="1852" t="s">
        <v>3224</v>
      </c>
      <c r="D364" s="1852" t="s">
        <v>3225</v>
      </c>
      <c r="E364" s="1852" t="s">
        <v>3226</v>
      </c>
      <c r="F364" s="1852" t="s">
        <v>2714</v>
      </c>
      <c r="G364" s="1852" t="s">
        <v>3227</v>
      </c>
      <c r="H364" s="1852" t="s">
        <v>22</v>
      </c>
      <c r="I364" s="1852" t="s">
        <v>906</v>
      </c>
    </row>
    <row customHeight="1" ht="11.25">
      <c r="A365" s="1852" t="s">
        <v>2648</v>
      </c>
      <c r="B365" s="1852" t="s">
        <v>16</v>
      </c>
      <c r="C365" s="1852" t="s">
        <v>3010</v>
      </c>
      <c r="D365" s="1852" t="s">
        <v>3011</v>
      </c>
      <c r="E365" s="1852" t="s">
        <v>3012</v>
      </c>
      <c r="F365" s="1852" t="s">
        <v>2767</v>
      </c>
      <c r="G365" s="1852" t="s">
        <v>3013</v>
      </c>
      <c r="H365" s="1852" t="s">
        <v>22</v>
      </c>
      <c r="I365" s="1852" t="s">
        <v>906</v>
      </c>
    </row>
    <row customHeight="1" ht="11.25">
      <c r="A366" s="1852" t="s">
        <v>2648</v>
      </c>
      <c r="B366" s="1852" t="s">
        <v>16</v>
      </c>
      <c r="C366" s="1852" t="s">
        <v>3014</v>
      </c>
      <c r="D366" s="1852" t="s">
        <v>3015</v>
      </c>
      <c r="E366" s="1852" t="s">
        <v>3016</v>
      </c>
      <c r="F366" s="1852" t="s">
        <v>2767</v>
      </c>
      <c r="G366" s="1852" t="s">
        <v>3017</v>
      </c>
      <c r="H366" s="1852" t="s">
        <v>22</v>
      </c>
      <c r="I366" s="1852" t="s">
        <v>906</v>
      </c>
    </row>
    <row customHeight="1" ht="11.25">
      <c r="A367" s="1852" t="s">
        <v>2648</v>
      </c>
      <c r="B367" s="1852" t="s">
        <v>16</v>
      </c>
      <c r="C367" s="1852" t="s">
        <v>3228</v>
      </c>
      <c r="D367" s="1852" t="s">
        <v>3229</v>
      </c>
      <c r="E367" s="1852" t="s">
        <v>3230</v>
      </c>
      <c r="F367" s="1852" t="s">
        <v>3231</v>
      </c>
      <c r="G367" s="1852" t="s">
        <v>22</v>
      </c>
      <c r="H367" s="1852" t="s">
        <v>22</v>
      </c>
      <c r="I367" s="1852" t="s">
        <v>906</v>
      </c>
    </row>
    <row customHeight="1" ht="11.25">
      <c r="A368" s="1852" t="s">
        <v>2648</v>
      </c>
      <c r="B368" s="1852" t="s">
        <v>16</v>
      </c>
      <c r="C368" s="1852" t="s">
        <v>3232</v>
      </c>
      <c r="D368" s="1852" t="s">
        <v>3233</v>
      </c>
      <c r="E368" s="1852" t="s">
        <v>3234</v>
      </c>
      <c r="F368" s="1852" t="s">
        <v>2809</v>
      </c>
      <c r="G368" s="1852" t="s">
        <v>3235</v>
      </c>
      <c r="H368" s="1852" t="s">
        <v>22</v>
      </c>
      <c r="I368" s="1852" t="s">
        <v>906</v>
      </c>
    </row>
    <row customHeight="1" ht="11.25">
      <c r="A369" s="1852" t="s">
        <v>2648</v>
      </c>
      <c r="B369" s="1852" t="s">
        <v>16</v>
      </c>
      <c r="C369" s="1852" t="s">
        <v>3040</v>
      </c>
      <c r="D369" s="1852" t="s">
        <v>3041</v>
      </c>
      <c r="E369" s="1852" t="s">
        <v>3042</v>
      </c>
      <c r="F369" s="1852" t="s">
        <v>2714</v>
      </c>
      <c r="G369" s="1852" t="s">
        <v>22</v>
      </c>
      <c r="H369" s="1852" t="s">
        <v>22</v>
      </c>
      <c r="I369" s="1852" t="s">
        <v>906</v>
      </c>
    </row>
    <row customHeight="1" ht="11.25">
      <c r="A370" s="1852" t="s">
        <v>2648</v>
      </c>
      <c r="B370" s="1852" t="s">
        <v>16</v>
      </c>
      <c r="C370" s="1852" t="s">
        <v>3043</v>
      </c>
      <c r="D370" s="1852" t="s">
        <v>3044</v>
      </c>
      <c r="E370" s="1852" t="s">
        <v>3045</v>
      </c>
      <c r="F370" s="1852" t="s">
        <v>2809</v>
      </c>
      <c r="G370" s="1852" t="s">
        <v>3046</v>
      </c>
      <c r="H370" s="1852" t="s">
        <v>22</v>
      </c>
      <c r="I370" s="1852" t="s">
        <v>906</v>
      </c>
    </row>
    <row customHeight="1" ht="11.25">
      <c r="A371" s="1852" t="s">
        <v>2648</v>
      </c>
      <c r="B371" s="1852" t="s">
        <v>16</v>
      </c>
      <c r="C371" s="1852" t="s">
        <v>3058</v>
      </c>
      <c r="D371" s="1852" t="s">
        <v>3059</v>
      </c>
      <c r="E371" s="1852" t="s">
        <v>3060</v>
      </c>
      <c r="F371" s="1852" t="s">
        <v>2706</v>
      </c>
      <c r="G371" s="1852" t="s">
        <v>22</v>
      </c>
      <c r="H371" s="1852" t="s">
        <v>22</v>
      </c>
      <c r="I371" s="1852" t="s">
        <v>906</v>
      </c>
    </row>
    <row customHeight="1" ht="11.25">
      <c r="A372" s="1852" t="s">
        <v>2648</v>
      </c>
      <c r="B372" s="1852" t="s">
        <v>16</v>
      </c>
      <c r="C372" s="1852" t="s">
        <v>3236</v>
      </c>
      <c r="D372" s="1852" t="s">
        <v>3237</v>
      </c>
      <c r="E372" s="1852" t="s">
        <v>3238</v>
      </c>
      <c r="F372" s="1852" t="s">
        <v>2767</v>
      </c>
      <c r="G372" s="1852" t="s">
        <v>22</v>
      </c>
      <c r="H372" s="1852" t="s">
        <v>22</v>
      </c>
      <c r="I372" s="1852" t="s">
        <v>906</v>
      </c>
    </row>
    <row customHeight="1" ht="11.25">
      <c r="A373" s="1852" t="s">
        <v>2648</v>
      </c>
      <c r="B373" s="1852" t="s">
        <v>16</v>
      </c>
      <c r="C373" s="1852" t="s">
        <v>3243</v>
      </c>
      <c r="D373" s="1852" t="s">
        <v>3244</v>
      </c>
      <c r="E373" s="1852" t="s">
        <v>3245</v>
      </c>
      <c r="F373" s="1852" t="s">
        <v>2706</v>
      </c>
      <c r="G373" s="1852" t="s">
        <v>3246</v>
      </c>
      <c r="H373" s="1852" t="s">
        <v>22</v>
      </c>
      <c r="I373" s="1852" t="s">
        <v>906</v>
      </c>
    </row>
    <row customHeight="1" ht="11.25">
      <c r="A374" s="1852" t="s">
        <v>2648</v>
      </c>
      <c r="B374" s="1852" t="s">
        <v>16</v>
      </c>
      <c r="C374" s="1852" t="s">
        <v>3073</v>
      </c>
      <c r="D374" s="1852" t="s">
        <v>3074</v>
      </c>
      <c r="E374" s="1852" t="s">
        <v>3075</v>
      </c>
      <c r="F374" s="1852" t="s">
        <v>2809</v>
      </c>
      <c r="G374" s="1852" t="s">
        <v>22</v>
      </c>
      <c r="H374" s="1852" t="s">
        <v>22</v>
      </c>
      <c r="I374" s="1852" t="s">
        <v>906</v>
      </c>
    </row>
    <row customHeight="1" ht="11.25">
      <c r="A375" s="1852" t="s">
        <v>2648</v>
      </c>
      <c r="B375" s="1852" t="s">
        <v>16</v>
      </c>
      <c r="C375" s="1852" t="s">
        <v>3311</v>
      </c>
      <c r="D375" s="1852" t="s">
        <v>3312</v>
      </c>
      <c r="E375" s="1852" t="s">
        <v>3313</v>
      </c>
      <c r="F375" s="1852" t="s">
        <v>2678</v>
      </c>
      <c r="G375" s="1852" t="s">
        <v>22</v>
      </c>
      <c r="H375" s="1852" t="s">
        <v>22</v>
      </c>
      <c r="I375" s="1852" t="s">
        <v>906</v>
      </c>
    </row>
    <row customHeight="1" ht="11.25">
      <c r="A376" s="1852" t="s">
        <v>2648</v>
      </c>
      <c r="B376" s="1852" t="s">
        <v>16</v>
      </c>
      <c r="C376" s="1852" t="s">
        <v>3079</v>
      </c>
      <c r="D376" s="1852" t="s">
        <v>3080</v>
      </c>
      <c r="E376" s="1852" t="s">
        <v>3081</v>
      </c>
      <c r="F376" s="1852" t="s">
        <v>2686</v>
      </c>
      <c r="G376" s="1852" t="s">
        <v>22</v>
      </c>
      <c r="H376" s="1852" t="s">
        <v>22</v>
      </c>
      <c r="I376" s="1852" t="s">
        <v>906</v>
      </c>
    </row>
    <row customHeight="1" ht="11.25">
      <c r="A377" s="1852" t="s">
        <v>2648</v>
      </c>
      <c r="B377" s="1852" t="s">
        <v>16</v>
      </c>
      <c r="C377" s="1852" t="s">
        <v>3082</v>
      </c>
      <c r="D377" s="1852" t="s">
        <v>3080</v>
      </c>
      <c r="E377" s="1852" t="s">
        <v>3081</v>
      </c>
      <c r="F377" s="1852" t="s">
        <v>2767</v>
      </c>
      <c r="G377" s="1852" t="s">
        <v>3083</v>
      </c>
      <c r="H377" s="1852" t="s">
        <v>22</v>
      </c>
      <c r="I377" s="1852" t="s">
        <v>906</v>
      </c>
    </row>
    <row customHeight="1" ht="11.25">
      <c r="A378" s="1852" t="s">
        <v>2648</v>
      </c>
      <c r="B378" s="1852" t="s">
        <v>16</v>
      </c>
      <c r="C378" s="1852" t="s">
        <v>3247</v>
      </c>
      <c r="D378" s="1852" t="s">
        <v>3248</v>
      </c>
      <c r="E378" s="1852" t="s">
        <v>3249</v>
      </c>
      <c r="F378" s="1852" t="s">
        <v>3250</v>
      </c>
      <c r="G378" s="1852" t="s">
        <v>3251</v>
      </c>
      <c r="H378" s="1852" t="s">
        <v>22</v>
      </c>
      <c r="I378" s="1852" t="s">
        <v>906</v>
      </c>
    </row>
    <row customHeight="1" ht="11.25">
      <c r="A379" s="1852" t="s">
        <v>2648</v>
      </c>
      <c r="B379" s="1852" t="s">
        <v>16</v>
      </c>
      <c r="C379" s="1852" t="s">
        <v>3255</v>
      </c>
      <c r="D379" s="1852" t="s">
        <v>3256</v>
      </c>
      <c r="E379" s="1852" t="s">
        <v>3257</v>
      </c>
      <c r="F379" s="1852" t="s">
        <v>3258</v>
      </c>
      <c r="G379" s="1852" t="s">
        <v>22</v>
      </c>
      <c r="H379" s="1852" t="s">
        <v>22</v>
      </c>
      <c r="I379" s="1852" t="s">
        <v>906</v>
      </c>
    </row>
    <row customHeight="1" ht="11.25">
      <c r="A380" s="1852" t="s">
        <v>2648</v>
      </c>
      <c r="B380" s="1852" t="s">
        <v>16</v>
      </c>
      <c r="C380" s="1852" t="s">
        <v>3088</v>
      </c>
      <c r="D380" s="1852" t="s">
        <v>3089</v>
      </c>
      <c r="E380" s="1852" t="s">
        <v>3090</v>
      </c>
      <c r="F380" s="1852" t="s">
        <v>2674</v>
      </c>
      <c r="G380" s="1852" t="s">
        <v>22</v>
      </c>
      <c r="H380" s="1852" t="s">
        <v>22</v>
      </c>
      <c r="I380" s="1852" t="s">
        <v>906</v>
      </c>
    </row>
    <row customHeight="1" ht="11.25">
      <c r="A381" s="1852" t="s">
        <v>2648</v>
      </c>
      <c r="B381" s="1852" t="s">
        <v>16</v>
      </c>
      <c r="C381" s="1852" t="s">
        <v>3094</v>
      </c>
      <c r="D381" s="1852" t="s">
        <v>3095</v>
      </c>
      <c r="E381" s="1852" t="s">
        <v>3096</v>
      </c>
      <c r="F381" s="1852" t="s">
        <v>2674</v>
      </c>
      <c r="G381" s="1852" t="s">
        <v>22</v>
      </c>
      <c r="H381" s="1852" t="s">
        <v>22</v>
      </c>
      <c r="I381" s="1852" t="s">
        <v>906</v>
      </c>
    </row>
    <row customHeight="1" ht="11.25">
      <c r="A382" s="1852" t="s">
        <v>2648</v>
      </c>
      <c r="B382" s="1852" t="s">
        <v>16</v>
      </c>
      <c r="C382" s="1852" t="s">
        <v>3259</v>
      </c>
      <c r="D382" s="1852" t="s">
        <v>3260</v>
      </c>
      <c r="E382" s="1852" t="s">
        <v>3261</v>
      </c>
      <c r="F382" s="1852" t="s">
        <v>2710</v>
      </c>
      <c r="G382" s="1852" t="s">
        <v>3262</v>
      </c>
      <c r="H382" s="1852" t="s">
        <v>22</v>
      </c>
      <c r="I382" s="1852" t="s">
        <v>906</v>
      </c>
    </row>
    <row customHeight="1" ht="11.25">
      <c r="A383" s="1852" t="s">
        <v>2648</v>
      </c>
      <c r="B383" s="1852" t="s">
        <v>16</v>
      </c>
      <c r="C383" s="1852" t="s">
        <v>3097</v>
      </c>
      <c r="D383" s="1852" t="s">
        <v>46</v>
      </c>
      <c r="E383" s="1852" t="s">
        <v>49</v>
      </c>
      <c r="F383" s="1852" t="s">
        <v>2678</v>
      </c>
      <c r="G383" s="1852" t="s">
        <v>22</v>
      </c>
      <c r="H383" s="1852" t="s">
        <v>22</v>
      </c>
      <c r="I383" s="1852" t="s">
        <v>906</v>
      </c>
    </row>
    <row customHeight="1" ht="11.25">
      <c r="A384" s="1852" t="s">
        <v>2648</v>
      </c>
      <c r="B384" s="1852" t="s">
        <v>16</v>
      </c>
      <c r="C384" s="1852" t="s">
        <v>13</v>
      </c>
      <c r="D384" s="1852" t="s">
        <v>46</v>
      </c>
      <c r="E384" s="1852" t="s">
        <v>49</v>
      </c>
      <c r="F384" s="1852" t="s">
        <v>51</v>
      </c>
      <c r="G384" s="1852" t="s">
        <v>22</v>
      </c>
      <c r="H384" s="1852" t="s">
        <v>22</v>
      </c>
      <c r="I384" s="1852" t="s">
        <v>906</v>
      </c>
    </row>
    <row customHeight="1" ht="11.25">
      <c r="A385" s="1852" t="s">
        <v>2648</v>
      </c>
      <c r="B385" s="1852" t="s">
        <v>16</v>
      </c>
      <c r="C385" s="1852" t="s">
        <v>3102</v>
      </c>
      <c r="D385" s="1852" t="s">
        <v>3103</v>
      </c>
      <c r="E385" s="1852" t="s">
        <v>3104</v>
      </c>
      <c r="F385" s="1852" t="s">
        <v>3105</v>
      </c>
      <c r="G385" s="1852" t="s">
        <v>22</v>
      </c>
      <c r="H385" s="1852" t="s">
        <v>22</v>
      </c>
      <c r="I385" s="1852" t="s">
        <v>906</v>
      </c>
    </row>
    <row customHeight="1" ht="11.25">
      <c r="A386" s="1852" t="s">
        <v>2648</v>
      </c>
      <c r="B386" s="1852" t="s">
        <v>16</v>
      </c>
      <c r="C386" s="1852" t="s">
        <v>3106</v>
      </c>
      <c r="D386" s="1852" t="s">
        <v>3107</v>
      </c>
      <c r="E386" s="1852" t="s">
        <v>3108</v>
      </c>
      <c r="F386" s="1852" t="s">
        <v>2710</v>
      </c>
      <c r="G386" s="1852" t="s">
        <v>22</v>
      </c>
      <c r="H386" s="1852" t="s">
        <v>22</v>
      </c>
      <c r="I386" s="1852" t="s">
        <v>906</v>
      </c>
    </row>
    <row customHeight="1" ht="11.25">
      <c r="A387" s="1852" t="s">
        <v>2648</v>
      </c>
      <c r="B387" s="1852" t="s">
        <v>16</v>
      </c>
      <c r="C387" s="1852" t="s">
        <v>3263</v>
      </c>
      <c r="D387" s="1852" t="s">
        <v>3264</v>
      </c>
      <c r="E387" s="1852" t="s">
        <v>3265</v>
      </c>
      <c r="F387" s="1852" t="s">
        <v>2686</v>
      </c>
      <c r="G387" s="1852" t="s">
        <v>22</v>
      </c>
      <c r="H387" s="1852" t="s">
        <v>22</v>
      </c>
      <c r="I387" s="1852" t="s">
        <v>906</v>
      </c>
    </row>
    <row customHeight="1" ht="11.25">
      <c r="A388" s="1852" t="s">
        <v>2648</v>
      </c>
      <c r="B388" s="1852" t="s">
        <v>16</v>
      </c>
      <c r="C388" s="1852" t="s">
        <v>3109</v>
      </c>
      <c r="D388" s="1852" t="s">
        <v>3110</v>
      </c>
      <c r="E388" s="1852" t="s">
        <v>3111</v>
      </c>
      <c r="F388" s="1852" t="s">
        <v>3112</v>
      </c>
      <c r="G388" s="1852" t="s">
        <v>22</v>
      </c>
      <c r="H388" s="1852" t="s">
        <v>22</v>
      </c>
      <c r="I388" s="1852" t="s">
        <v>906</v>
      </c>
    </row>
    <row customHeight="1" ht="11.25">
      <c r="A389" s="1852" t="s">
        <v>2648</v>
      </c>
      <c r="B389" s="1852" t="s">
        <v>16</v>
      </c>
      <c r="C389" s="1852" t="s">
        <v>3113</v>
      </c>
      <c r="D389" s="1852" t="s">
        <v>3114</v>
      </c>
      <c r="E389" s="1852" t="s">
        <v>3115</v>
      </c>
      <c r="F389" s="1852" t="s">
        <v>3116</v>
      </c>
      <c r="G389" s="1852" t="s">
        <v>22</v>
      </c>
      <c r="H389" s="1852" t="s">
        <v>22</v>
      </c>
      <c r="I389" s="1852" t="s">
        <v>906</v>
      </c>
    </row>
    <row customHeight="1" ht="11.25">
      <c r="A390" s="1852" t="s">
        <v>2648</v>
      </c>
      <c r="B390" s="1852" t="s">
        <v>16</v>
      </c>
      <c r="C390" s="1852" t="s">
        <v>3272</v>
      </c>
      <c r="D390" s="1852" t="s">
        <v>3273</v>
      </c>
      <c r="E390" s="1852" t="s">
        <v>3274</v>
      </c>
      <c r="F390" s="1852" t="s">
        <v>2809</v>
      </c>
      <c r="G390" s="1852" t="s">
        <v>22</v>
      </c>
      <c r="H390" s="1852" t="s">
        <v>22</v>
      </c>
      <c r="I390" s="1852" t="s">
        <v>906</v>
      </c>
    </row>
    <row customHeight="1" ht="11.25">
      <c r="A391" s="1852" t="s">
        <v>2648</v>
      </c>
      <c r="B391" s="1852" t="s">
        <v>16</v>
      </c>
      <c r="C391" s="1852" t="s">
        <v>3130</v>
      </c>
      <c r="D391" s="1852" t="s">
        <v>3131</v>
      </c>
      <c r="E391" s="1852" t="s">
        <v>3104</v>
      </c>
      <c r="F391" s="1852" t="s">
        <v>3132</v>
      </c>
      <c r="G391" s="1852" t="s">
        <v>3133</v>
      </c>
      <c r="H391" s="1852" t="s">
        <v>22</v>
      </c>
      <c r="I391" s="1852" t="s">
        <v>906</v>
      </c>
    </row>
    <row customHeight="1" ht="11.25">
      <c r="A392" s="1852" t="s">
        <v>2648</v>
      </c>
      <c r="B392" s="1852" t="s">
        <v>16</v>
      </c>
      <c r="C392" s="1852" t="s">
        <v>3138</v>
      </c>
      <c r="D392" s="1852" t="s">
        <v>3139</v>
      </c>
      <c r="E392" s="1852" t="s">
        <v>3140</v>
      </c>
      <c r="F392" s="1852" t="s">
        <v>3141</v>
      </c>
      <c r="G392" s="1852" t="s">
        <v>22</v>
      </c>
      <c r="H392" s="1852" t="s">
        <v>22</v>
      </c>
      <c r="I392" s="1852" t="s">
        <v>906</v>
      </c>
    </row>
    <row customHeight="1" ht="11.25">
      <c r="A393" s="1852" t="s">
        <v>2648</v>
      </c>
      <c r="B393" s="1852" t="s">
        <v>16</v>
      </c>
      <c r="C393" s="1852" t="s">
        <v>2687</v>
      </c>
      <c r="D393" s="1852" t="s">
        <v>2688</v>
      </c>
      <c r="E393" s="1852" t="s">
        <v>2689</v>
      </c>
      <c r="F393" s="1852" t="s">
        <v>2690</v>
      </c>
      <c r="G393" s="1852" t="s">
        <v>22</v>
      </c>
      <c r="H393" s="1852" t="s">
        <v>22</v>
      </c>
      <c r="I393" s="1852" t="s">
        <v>2021</v>
      </c>
    </row>
    <row customHeight="1" ht="11.25">
      <c r="A394" s="1852" t="s">
        <v>2648</v>
      </c>
      <c r="B394" s="1852" t="s">
        <v>16</v>
      </c>
      <c r="C394" s="1852" t="s">
        <v>3314</v>
      </c>
      <c r="D394" s="1852" t="s">
        <v>3315</v>
      </c>
      <c r="E394" s="1852" t="s">
        <v>3316</v>
      </c>
      <c r="F394" s="1852" t="s">
        <v>2767</v>
      </c>
      <c r="G394" s="1852" t="s">
        <v>22</v>
      </c>
      <c r="H394" s="1852" t="s">
        <v>22</v>
      </c>
      <c r="I394" s="1852" t="s">
        <v>2021</v>
      </c>
    </row>
    <row customHeight="1" ht="11.25">
      <c r="A395" s="1852" t="s">
        <v>2648</v>
      </c>
      <c r="B395" s="1852" t="s">
        <v>16</v>
      </c>
      <c r="C395" s="1852" t="s">
        <v>3317</v>
      </c>
      <c r="D395" s="1852" t="s">
        <v>3318</v>
      </c>
      <c r="E395" s="1852" t="s">
        <v>3319</v>
      </c>
      <c r="F395" s="1852" t="s">
        <v>2710</v>
      </c>
      <c r="G395" s="1852" t="s">
        <v>22</v>
      </c>
      <c r="H395" s="1852" t="s">
        <v>22</v>
      </c>
      <c r="I395" s="1852" t="s">
        <v>2021</v>
      </c>
    </row>
    <row customHeight="1" ht="11.25">
      <c r="A396" s="1852" t="s">
        <v>2648</v>
      </c>
      <c r="B396" s="1852" t="s">
        <v>16</v>
      </c>
      <c r="C396" s="1852" t="s">
        <v>3320</v>
      </c>
      <c r="D396" s="1852" t="s">
        <v>3321</v>
      </c>
      <c r="E396" s="1852" t="s">
        <v>3322</v>
      </c>
      <c r="F396" s="1852" t="s">
        <v>574</v>
      </c>
      <c r="G396" s="1852" t="s">
        <v>22</v>
      </c>
      <c r="H396" s="1852" t="s">
        <v>22</v>
      </c>
      <c r="I396" s="1852" t="s">
        <v>2021</v>
      </c>
    </row>
    <row customHeight="1" ht="11.25">
      <c r="A397" s="1852" t="s">
        <v>2648</v>
      </c>
      <c r="B397" s="1852" t="s">
        <v>16</v>
      </c>
      <c r="C397" s="1852" t="s">
        <v>2774</v>
      </c>
      <c r="D397" s="1852" t="s">
        <v>2775</v>
      </c>
      <c r="E397" s="1852" t="s">
        <v>2776</v>
      </c>
      <c r="F397" s="1852" t="s">
        <v>2777</v>
      </c>
      <c r="G397" s="1852" t="s">
        <v>22</v>
      </c>
      <c r="H397" s="1852" t="s">
        <v>2778</v>
      </c>
      <c r="I397" s="1852" t="s">
        <v>2021</v>
      </c>
    </row>
    <row customHeight="1" ht="11.25">
      <c r="A398" s="1852" t="s">
        <v>2648</v>
      </c>
      <c r="B398" s="1852" t="s">
        <v>16</v>
      </c>
      <c r="C398" s="1852" t="s">
        <v>22</v>
      </c>
      <c r="D398" s="1852" t="s">
        <v>2779</v>
      </c>
      <c r="E398" s="1852" t="s">
        <v>2780</v>
      </c>
      <c r="F398" s="1852" t="s">
        <v>2710</v>
      </c>
      <c r="G398" s="1852" t="s">
        <v>22</v>
      </c>
      <c r="H398" s="1852" t="s">
        <v>22</v>
      </c>
      <c r="I398" s="1852" t="s">
        <v>2021</v>
      </c>
    </row>
    <row customHeight="1" ht="11.25">
      <c r="A399" s="1852" t="s">
        <v>2648</v>
      </c>
      <c r="B399" s="1852" t="s">
        <v>16</v>
      </c>
      <c r="C399" s="1852" t="s">
        <v>2788</v>
      </c>
      <c r="D399" s="1852" t="s">
        <v>2789</v>
      </c>
      <c r="E399" s="1852" t="s">
        <v>2790</v>
      </c>
      <c r="F399" s="1852" t="s">
        <v>2791</v>
      </c>
      <c r="G399" s="1852" t="s">
        <v>22</v>
      </c>
      <c r="H399" s="1852" t="s">
        <v>22</v>
      </c>
      <c r="I399" s="1852" t="s">
        <v>2021</v>
      </c>
    </row>
    <row customHeight="1" ht="11.25">
      <c r="A400" s="1852" t="s">
        <v>2648</v>
      </c>
      <c r="B400" s="1852" t="s">
        <v>16</v>
      </c>
      <c r="C400" s="1852" t="s">
        <v>2802</v>
      </c>
      <c r="D400" s="1852" t="s">
        <v>2803</v>
      </c>
      <c r="E400" s="1852" t="s">
        <v>2804</v>
      </c>
      <c r="F400" s="1852" t="s">
        <v>2805</v>
      </c>
      <c r="G400" s="1852" t="s">
        <v>22</v>
      </c>
      <c r="H400" s="1852" t="s">
        <v>22</v>
      </c>
      <c r="I400" s="1852" t="s">
        <v>2021</v>
      </c>
    </row>
    <row customHeight="1" ht="11.25">
      <c r="A401" s="1852" t="s">
        <v>2648</v>
      </c>
      <c r="B401" s="1852" t="s">
        <v>16</v>
      </c>
      <c r="C401" s="1852" t="s">
        <v>3323</v>
      </c>
      <c r="D401" s="1852" t="s">
        <v>3324</v>
      </c>
      <c r="E401" s="1852" t="s">
        <v>3325</v>
      </c>
      <c r="F401" s="1852" t="s">
        <v>2805</v>
      </c>
      <c r="G401" s="1852" t="s">
        <v>22</v>
      </c>
      <c r="H401" s="1852" t="s">
        <v>22</v>
      </c>
      <c r="I401" s="1852" t="s">
        <v>2021</v>
      </c>
    </row>
    <row customHeight="1" ht="11.25">
      <c r="A402" s="1852" t="s">
        <v>2648</v>
      </c>
      <c r="B402" s="1852" t="s">
        <v>16</v>
      </c>
      <c r="C402" s="1852" t="s">
        <v>3326</v>
      </c>
      <c r="D402" s="1852" t="s">
        <v>3327</v>
      </c>
      <c r="E402" s="1852" t="s">
        <v>3328</v>
      </c>
      <c r="F402" s="1852" t="s">
        <v>2706</v>
      </c>
      <c r="G402" s="1852" t="s">
        <v>22</v>
      </c>
      <c r="H402" s="1852" t="s">
        <v>22</v>
      </c>
      <c r="I402" s="1852" t="s">
        <v>2021</v>
      </c>
    </row>
    <row customHeight="1" ht="11.25">
      <c r="A403" s="1852" t="s">
        <v>2648</v>
      </c>
      <c r="B403" s="1852" t="s">
        <v>16</v>
      </c>
      <c r="C403" s="1852" t="s">
        <v>2838</v>
      </c>
      <c r="D403" s="1852" t="s">
        <v>2839</v>
      </c>
      <c r="E403" s="1852" t="s">
        <v>2840</v>
      </c>
      <c r="F403" s="1852" t="s">
        <v>2841</v>
      </c>
      <c r="G403" s="1852" t="s">
        <v>22</v>
      </c>
      <c r="H403" s="1852" t="s">
        <v>22</v>
      </c>
      <c r="I403" s="1852" t="s">
        <v>2021</v>
      </c>
    </row>
    <row customHeight="1" ht="11.25">
      <c r="A404" s="1852" t="s">
        <v>2648</v>
      </c>
      <c r="B404" s="1852" t="s">
        <v>16</v>
      </c>
      <c r="C404" s="1852" t="s">
        <v>3329</v>
      </c>
      <c r="D404" s="1852" t="s">
        <v>3330</v>
      </c>
      <c r="E404" s="1852" t="s">
        <v>3331</v>
      </c>
      <c r="F404" s="1852" t="s">
        <v>2674</v>
      </c>
      <c r="G404" s="1852" t="s">
        <v>22</v>
      </c>
      <c r="H404" s="1852" t="s">
        <v>22</v>
      </c>
      <c r="I404" s="1852" t="s">
        <v>2021</v>
      </c>
    </row>
    <row customHeight="1" ht="11.25">
      <c r="A405" s="1852" t="s">
        <v>2648</v>
      </c>
      <c r="B405" s="1852" t="s">
        <v>16</v>
      </c>
      <c r="C405" s="1852" t="s">
        <v>3332</v>
      </c>
      <c r="D405" s="1852" t="s">
        <v>3333</v>
      </c>
      <c r="E405" s="1852" t="s">
        <v>3334</v>
      </c>
      <c r="F405" s="1852" t="s">
        <v>2706</v>
      </c>
      <c r="G405" s="1852" t="s">
        <v>22</v>
      </c>
      <c r="H405" s="1852" t="s">
        <v>22</v>
      </c>
      <c r="I405" s="1852" t="s">
        <v>2021</v>
      </c>
    </row>
    <row customHeight="1" ht="11.25">
      <c r="A406" s="1852" t="s">
        <v>2648</v>
      </c>
      <c r="B406" s="1852" t="s">
        <v>16</v>
      </c>
      <c r="C406" s="1852" t="s">
        <v>3335</v>
      </c>
      <c r="D406" s="1852" t="s">
        <v>3336</v>
      </c>
      <c r="E406" s="1852" t="s">
        <v>3337</v>
      </c>
      <c r="F406" s="1852" t="s">
        <v>2805</v>
      </c>
      <c r="G406" s="1852" t="s">
        <v>3338</v>
      </c>
      <c r="H406" s="1852" t="s">
        <v>22</v>
      </c>
      <c r="I406" s="1852" t="s">
        <v>2021</v>
      </c>
    </row>
    <row customHeight="1" ht="11.25">
      <c r="A407" s="1852" t="s">
        <v>2648</v>
      </c>
      <c r="B407" s="1852" t="s">
        <v>16</v>
      </c>
      <c r="C407" s="1852" t="s">
        <v>3339</v>
      </c>
      <c r="D407" s="1852" t="s">
        <v>3340</v>
      </c>
      <c r="E407" s="1852" t="s">
        <v>3341</v>
      </c>
      <c r="F407" s="1852" t="s">
        <v>2686</v>
      </c>
      <c r="G407" s="1852" t="s">
        <v>22</v>
      </c>
      <c r="H407" s="1852" t="s">
        <v>22</v>
      </c>
      <c r="I407" s="1852" t="s">
        <v>2021</v>
      </c>
    </row>
    <row customHeight="1" ht="11.25">
      <c r="A408" s="1852" t="s">
        <v>2648</v>
      </c>
      <c r="B408" s="1852" t="s">
        <v>16</v>
      </c>
      <c r="C408" s="1852" t="s">
        <v>3342</v>
      </c>
      <c r="D408" s="1852" t="s">
        <v>3343</v>
      </c>
      <c r="E408" s="1852" t="s">
        <v>3344</v>
      </c>
      <c r="F408" s="1852" t="s">
        <v>2666</v>
      </c>
      <c r="G408" s="1852" t="s">
        <v>22</v>
      </c>
      <c r="H408" s="1852" t="s">
        <v>22</v>
      </c>
      <c r="I408" s="1852" t="s">
        <v>2021</v>
      </c>
    </row>
    <row customHeight="1" ht="11.25">
      <c r="A409" s="1852" t="s">
        <v>2648</v>
      </c>
      <c r="B409" s="1852" t="s">
        <v>16</v>
      </c>
      <c r="C409" s="1852" t="s">
        <v>3345</v>
      </c>
      <c r="D409" s="1852" t="s">
        <v>3346</v>
      </c>
      <c r="E409" s="1852" t="s">
        <v>3347</v>
      </c>
      <c r="F409" s="1852" t="s">
        <v>3348</v>
      </c>
      <c r="G409" s="1852" t="s">
        <v>3349</v>
      </c>
      <c r="H409" s="1852" t="s">
        <v>22</v>
      </c>
      <c r="I409" s="1852" t="s">
        <v>2021</v>
      </c>
    </row>
    <row customHeight="1" ht="11.25">
      <c r="A410" s="1852" t="s">
        <v>2648</v>
      </c>
      <c r="B410" s="1852" t="s">
        <v>16</v>
      </c>
      <c r="C410" s="1852" t="s">
        <v>3350</v>
      </c>
      <c r="D410" s="1852" t="s">
        <v>3351</v>
      </c>
      <c r="E410" s="1852" t="s">
        <v>3352</v>
      </c>
      <c r="F410" s="1852" t="s">
        <v>2686</v>
      </c>
      <c r="G410" s="1852" t="s">
        <v>22</v>
      </c>
      <c r="H410" s="1852" t="s">
        <v>22</v>
      </c>
      <c r="I410" s="1852" t="s">
        <v>2021</v>
      </c>
    </row>
    <row customHeight="1" ht="11.25">
      <c r="A411" s="1852" t="s">
        <v>2648</v>
      </c>
      <c r="B411" s="1852" t="s">
        <v>16</v>
      </c>
      <c r="C411" s="1852" t="s">
        <v>3353</v>
      </c>
      <c r="D411" s="1852" t="s">
        <v>3354</v>
      </c>
      <c r="E411" s="1852" t="s">
        <v>3355</v>
      </c>
      <c r="F411" s="1852" t="s">
        <v>2795</v>
      </c>
      <c r="G411" s="1852" t="s">
        <v>3356</v>
      </c>
      <c r="H411" s="1852" t="s">
        <v>22</v>
      </c>
      <c r="I411" s="1852" t="s">
        <v>2021</v>
      </c>
    </row>
    <row customHeight="1" ht="11.25">
      <c r="A412" s="1852" t="s">
        <v>2648</v>
      </c>
      <c r="B412" s="1852" t="s">
        <v>16</v>
      </c>
      <c r="C412" s="1852" t="s">
        <v>3357</v>
      </c>
      <c r="D412" s="1852" t="s">
        <v>3358</v>
      </c>
      <c r="E412" s="1852" t="s">
        <v>3359</v>
      </c>
      <c r="F412" s="1852" t="s">
        <v>2714</v>
      </c>
      <c r="G412" s="1852" t="s">
        <v>22</v>
      </c>
      <c r="H412" s="1852" t="s">
        <v>22</v>
      </c>
      <c r="I412" s="1852" t="s">
        <v>2021</v>
      </c>
    </row>
    <row customHeight="1" ht="11.25">
      <c r="A413" s="1852" t="s">
        <v>2648</v>
      </c>
      <c r="B413" s="1852" t="s">
        <v>16</v>
      </c>
      <c r="C413" s="1852" t="s">
        <v>3360</v>
      </c>
      <c r="D413" s="1852" t="s">
        <v>3361</v>
      </c>
      <c r="E413" s="1852" t="s">
        <v>3362</v>
      </c>
      <c r="F413" s="1852" t="s">
        <v>2686</v>
      </c>
      <c r="G413" s="1852" t="s">
        <v>3363</v>
      </c>
      <c r="H413" s="1852" t="s">
        <v>22</v>
      </c>
      <c r="I413" s="1852" t="s">
        <v>2021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F22CC-4AC8-84B8-DAD8-902AD3A223FC}" mc:Ignorable="x14ac xr xr2 xr3">
  <sheetPr>
    <tabColor rgb="FFFFCC99"/>
  </sheetPr>
  <dimension ref="A1:G97"/>
  <sheetViews>
    <sheetView topLeftCell="A1" showGridLines="0" workbookViewId="0">
      <selection activeCell="A1" sqref="A1"/>
    </sheetView>
  </sheetViews>
  <sheetFormatPr customHeight="1" defaultRowHeight="11.25"/>
  <cols>
    <col min="1" max="1" style="1852" width="9.140625"/>
  </cols>
  <sheetData>
    <row customHeight="1" ht="11.25">
      <c r="A1" s="375" t="s">
        <v>3364</v>
      </c>
      <c r="B1" s="66" t="s">
        <v>3365</v>
      </c>
      <c r="C1" s="66" t="s">
        <v>3366</v>
      </c>
      <c r="D1" s="66" t="s">
        <v>3367</v>
      </c>
      <c r="E1" s="64" t="s">
        <v>3368</v>
      </c>
      <c r="F1" s="64" t="s">
        <v>3369</v>
      </c>
      <c r="G1" s="64" t="s">
        <v>3370</v>
      </c>
    </row>
    <row customHeight="1" ht="11.25">
      <c r="A2" s="375" t="s">
        <v>16</v>
      </c>
      <c r="B2" s="0" t="s">
        <v>3371</v>
      </c>
      <c r="C2" s="0" t="s">
        <v>3372</v>
      </c>
      <c r="D2" s="0" t="s">
        <v>3373</v>
      </c>
      <c r="E2" s="0" t="s">
        <v>3374</v>
      </c>
      <c r="F2" s="0" t="s">
        <v>3375</v>
      </c>
      <c r="G2" s="0" t="s">
        <v>109</v>
      </c>
    </row>
    <row customHeight="1" ht="11.25">
      <c r="A3" s="375" t="s">
        <v>16</v>
      </c>
      <c r="B3" s="0" t="s">
        <v>3371</v>
      </c>
      <c r="C3" s="0" t="s">
        <v>3372</v>
      </c>
      <c r="D3" s="0" t="s">
        <v>3371</v>
      </c>
      <c r="E3" s="0" t="s">
        <v>3372</v>
      </c>
      <c r="F3" s="0" t="s">
        <v>3376</v>
      </c>
      <c r="G3" s="0" t="s">
        <v>110</v>
      </c>
    </row>
    <row customHeight="1" ht="11.25">
      <c r="A4" s="375" t="s">
        <v>16</v>
      </c>
      <c r="B4" s="0" t="s">
        <v>3371</v>
      </c>
      <c r="C4" s="0" t="s">
        <v>3372</v>
      </c>
      <c r="D4" s="0" t="s">
        <v>3377</v>
      </c>
      <c r="E4" s="0" t="s">
        <v>3378</v>
      </c>
      <c r="F4" s="0" t="s">
        <v>3375</v>
      </c>
      <c r="G4" s="0" t="s">
        <v>90</v>
      </c>
    </row>
    <row customHeight="1" ht="11.25">
      <c r="A5" s="375" t="s">
        <v>16</v>
      </c>
      <c r="B5" s="0" t="s">
        <v>3371</v>
      </c>
      <c r="C5" s="0" t="s">
        <v>3372</v>
      </c>
      <c r="D5" s="0" t="s">
        <v>3379</v>
      </c>
      <c r="E5" s="0" t="s">
        <v>3380</v>
      </c>
      <c r="F5" s="0" t="s">
        <v>3375</v>
      </c>
      <c r="G5" s="0" t="s">
        <v>91</v>
      </c>
    </row>
    <row customHeight="1" ht="11.25">
      <c r="A6" s="375" t="s">
        <v>16</v>
      </c>
      <c r="B6" s="0" t="s">
        <v>3381</v>
      </c>
      <c r="C6" s="0" t="s">
        <v>3382</v>
      </c>
      <c r="D6" s="0" t="s">
        <v>3383</v>
      </c>
      <c r="E6" s="0" t="s">
        <v>3384</v>
      </c>
      <c r="F6" s="0" t="s">
        <v>3375</v>
      </c>
      <c r="G6" s="0" t="s">
        <v>111</v>
      </c>
    </row>
    <row customHeight="1" ht="11.25">
      <c r="A7" s="375" t="s">
        <v>16</v>
      </c>
      <c r="B7" s="0" t="s">
        <v>3381</v>
      </c>
      <c r="C7" s="0" t="s">
        <v>3382</v>
      </c>
      <c r="D7" s="0" t="s">
        <v>3381</v>
      </c>
      <c r="E7" s="0" t="s">
        <v>3382</v>
      </c>
      <c r="F7" s="0" t="s">
        <v>3376</v>
      </c>
      <c r="G7" s="0" t="s">
        <v>92</v>
      </c>
    </row>
    <row customHeight="1" ht="11.25">
      <c r="A8" s="375" t="s">
        <v>16</v>
      </c>
      <c r="B8" s="0" t="s">
        <v>3381</v>
      </c>
      <c r="C8" s="0" t="s">
        <v>3382</v>
      </c>
      <c r="D8" s="0" t="s">
        <v>3385</v>
      </c>
      <c r="E8" s="0" t="s">
        <v>3386</v>
      </c>
      <c r="F8" s="0" t="s">
        <v>3375</v>
      </c>
      <c r="G8" s="0" t="s">
        <v>93</v>
      </c>
    </row>
    <row customHeight="1" ht="11.25">
      <c r="A9" s="375" t="s">
        <v>16</v>
      </c>
      <c r="B9" s="0" t="s">
        <v>3381</v>
      </c>
      <c r="C9" s="0" t="s">
        <v>3382</v>
      </c>
      <c r="D9" s="0" t="s">
        <v>3387</v>
      </c>
      <c r="E9" s="0" t="s">
        <v>3388</v>
      </c>
      <c r="F9" s="0" t="s">
        <v>3375</v>
      </c>
      <c r="G9" s="0" t="s">
        <v>112</v>
      </c>
    </row>
    <row customHeight="1" ht="11.25">
      <c r="A10" s="375" t="s">
        <v>16</v>
      </c>
      <c r="B10" s="0" t="s">
        <v>3381</v>
      </c>
      <c r="C10" s="0" t="s">
        <v>3382</v>
      </c>
      <c r="D10" s="0" t="s">
        <v>3389</v>
      </c>
      <c r="E10" s="0" t="s">
        <v>3390</v>
      </c>
      <c r="F10" s="0" t="s">
        <v>3375</v>
      </c>
      <c r="G10" s="0" t="s">
        <v>149</v>
      </c>
    </row>
    <row customHeight="1" ht="11.25">
      <c r="A11" s="375" t="s">
        <v>16</v>
      </c>
      <c r="B11" s="0" t="s">
        <v>3381</v>
      </c>
      <c r="C11" s="0" t="s">
        <v>3382</v>
      </c>
      <c r="D11" s="0" t="s">
        <v>3391</v>
      </c>
      <c r="E11" s="0" t="s">
        <v>3392</v>
      </c>
      <c r="F11" s="0" t="s">
        <v>3375</v>
      </c>
      <c r="G11" s="0" t="s">
        <v>150</v>
      </c>
    </row>
    <row customHeight="1" ht="11.25">
      <c r="A12" s="375" t="s">
        <v>16</v>
      </c>
      <c r="B12" s="0" t="s">
        <v>3393</v>
      </c>
      <c r="C12" s="0" t="s">
        <v>3394</v>
      </c>
      <c r="D12" s="0" t="s">
        <v>3393</v>
      </c>
      <c r="E12" s="0" t="s">
        <v>3394</v>
      </c>
      <c r="F12" s="0" t="s">
        <v>3376</v>
      </c>
      <c r="G12" s="0" t="s">
        <v>151</v>
      </c>
    </row>
    <row customHeight="1" ht="11.25">
      <c r="A13" s="375" t="s">
        <v>16</v>
      </c>
      <c r="B13" s="0" t="s">
        <v>3393</v>
      </c>
      <c r="C13" s="0" t="s">
        <v>3394</v>
      </c>
      <c r="D13" s="0" t="s">
        <v>3395</v>
      </c>
      <c r="E13" s="0" t="s">
        <v>3396</v>
      </c>
      <c r="F13" s="0" t="s">
        <v>3375</v>
      </c>
      <c r="G13" s="0" t="s">
        <v>152</v>
      </c>
    </row>
    <row customHeight="1" ht="11.25">
      <c r="A14" s="375" t="s">
        <v>16</v>
      </c>
      <c r="B14" s="0" t="s">
        <v>3393</v>
      </c>
      <c r="C14" s="0" t="s">
        <v>3394</v>
      </c>
      <c r="D14" s="0" t="s">
        <v>3397</v>
      </c>
      <c r="E14" s="0" t="s">
        <v>3398</v>
      </c>
      <c r="F14" s="0" t="s">
        <v>3375</v>
      </c>
      <c r="G14" s="0" t="s">
        <v>153</v>
      </c>
    </row>
    <row customHeight="1" ht="11.25">
      <c r="A15" s="375" t="s">
        <v>16</v>
      </c>
      <c r="B15" s="0" t="s">
        <v>3393</v>
      </c>
      <c r="C15" s="0" t="s">
        <v>3394</v>
      </c>
      <c r="D15" s="0" t="s">
        <v>3399</v>
      </c>
      <c r="E15" s="0" t="s">
        <v>3400</v>
      </c>
      <c r="F15" s="0" t="s">
        <v>3375</v>
      </c>
      <c r="G15" s="0" t="s">
        <v>154</v>
      </c>
    </row>
    <row customHeight="1" ht="11.25">
      <c r="A16" s="375" t="s">
        <v>16</v>
      </c>
      <c r="B16" s="0" t="s">
        <v>3401</v>
      </c>
      <c r="C16" s="0" t="s">
        <v>3402</v>
      </c>
      <c r="D16" s="0" t="s">
        <v>3403</v>
      </c>
      <c r="E16" s="0" t="s">
        <v>3404</v>
      </c>
      <c r="F16" s="0" t="s">
        <v>3375</v>
      </c>
      <c r="G16" s="0" t="s">
        <v>1864</v>
      </c>
    </row>
    <row customHeight="1" ht="11.25">
      <c r="A17" s="375" t="s">
        <v>16</v>
      </c>
      <c r="B17" s="0" t="s">
        <v>3401</v>
      </c>
      <c r="C17" s="0" t="s">
        <v>3402</v>
      </c>
      <c r="D17" s="0" t="s">
        <v>3401</v>
      </c>
      <c r="E17" s="0" t="s">
        <v>3402</v>
      </c>
      <c r="F17" s="0" t="s">
        <v>3376</v>
      </c>
      <c r="G17" s="0" t="s">
        <v>1870</v>
      </c>
    </row>
    <row customHeight="1" ht="11.25">
      <c r="A18" s="375" t="s">
        <v>16</v>
      </c>
      <c r="B18" s="0" t="s">
        <v>3401</v>
      </c>
      <c r="C18" s="0" t="s">
        <v>3402</v>
      </c>
      <c r="D18" s="0" t="s">
        <v>3405</v>
      </c>
      <c r="E18" s="0" t="s">
        <v>3406</v>
      </c>
      <c r="F18" s="0" t="s">
        <v>3407</v>
      </c>
      <c r="G18" s="0" t="s">
        <v>1882</v>
      </c>
    </row>
    <row customHeight="1" ht="11.25">
      <c r="A19" s="375" t="s">
        <v>16</v>
      </c>
      <c r="B19" s="0" t="s">
        <v>3401</v>
      </c>
      <c r="C19" s="0" t="s">
        <v>3402</v>
      </c>
      <c r="D19" s="0" t="s">
        <v>3408</v>
      </c>
      <c r="E19" s="0" t="s">
        <v>3409</v>
      </c>
      <c r="F19" s="0" t="s">
        <v>3375</v>
      </c>
      <c r="G19" s="0" t="s">
        <v>1896</v>
      </c>
    </row>
    <row customHeight="1" ht="11.25">
      <c r="A20" s="375" t="s">
        <v>16</v>
      </c>
      <c r="B20" s="0" t="s">
        <v>3401</v>
      </c>
      <c r="C20" s="0" t="s">
        <v>3402</v>
      </c>
      <c r="D20" s="0" t="s">
        <v>3410</v>
      </c>
      <c r="E20" s="0" t="s">
        <v>3411</v>
      </c>
      <c r="F20" s="0" t="s">
        <v>3375</v>
      </c>
      <c r="G20" s="0" t="s">
        <v>1908</v>
      </c>
    </row>
    <row customHeight="1" ht="11.25">
      <c r="A21" s="375" t="s">
        <v>16</v>
      </c>
      <c r="B21" s="0" t="s">
        <v>3401</v>
      </c>
      <c r="C21" s="0" t="s">
        <v>3402</v>
      </c>
      <c r="D21" s="0" t="s">
        <v>3412</v>
      </c>
      <c r="E21" s="0" t="s">
        <v>3413</v>
      </c>
      <c r="F21" s="0" t="s">
        <v>3375</v>
      </c>
      <c r="G21" s="0" t="s">
        <v>1917</v>
      </c>
    </row>
    <row customHeight="1" ht="11.25">
      <c r="A22" s="375" t="s">
        <v>16</v>
      </c>
      <c r="B22" s="0" t="s">
        <v>3414</v>
      </c>
      <c r="C22" s="0" t="s">
        <v>3415</v>
      </c>
      <c r="D22" s="0" t="s">
        <v>3416</v>
      </c>
      <c r="E22" s="0" t="s">
        <v>3417</v>
      </c>
      <c r="F22" s="0" t="s">
        <v>3407</v>
      </c>
      <c r="G22" s="0" t="s">
        <v>1933</v>
      </c>
    </row>
    <row customHeight="1" ht="11.25">
      <c r="A23" s="375" t="s">
        <v>16</v>
      </c>
      <c r="B23" s="0" t="s">
        <v>3414</v>
      </c>
      <c r="C23" s="0" t="s">
        <v>3415</v>
      </c>
      <c r="D23" s="0" t="s">
        <v>3414</v>
      </c>
      <c r="E23" s="0" t="s">
        <v>3415</v>
      </c>
      <c r="F23" s="0" t="s">
        <v>3376</v>
      </c>
      <c r="G23" s="0" t="s">
        <v>1940</v>
      </c>
    </row>
    <row customHeight="1" ht="11.25">
      <c r="A24" s="375" t="s">
        <v>16</v>
      </c>
      <c r="B24" s="0" t="s">
        <v>3414</v>
      </c>
      <c r="C24" s="0" t="s">
        <v>3415</v>
      </c>
      <c r="D24" s="0" t="s">
        <v>3418</v>
      </c>
      <c r="E24" s="0" t="s">
        <v>3419</v>
      </c>
      <c r="F24" s="0" t="s">
        <v>3375</v>
      </c>
      <c r="G24" s="0" t="s">
        <v>1948</v>
      </c>
    </row>
    <row customHeight="1" ht="11.25">
      <c r="A25" s="375" t="s">
        <v>16</v>
      </c>
      <c r="B25" s="0" t="s">
        <v>3414</v>
      </c>
      <c r="C25" s="0" t="s">
        <v>3415</v>
      </c>
      <c r="D25" s="0" t="s">
        <v>3420</v>
      </c>
      <c r="E25" s="0" t="s">
        <v>3421</v>
      </c>
      <c r="F25" s="0" t="s">
        <v>3375</v>
      </c>
      <c r="G25" s="0" t="s">
        <v>1955</v>
      </c>
    </row>
    <row customHeight="1" ht="11.25">
      <c r="A26" s="375" t="s">
        <v>16</v>
      </c>
      <c r="B26" s="0" t="s">
        <v>3414</v>
      </c>
      <c r="C26" s="0" t="s">
        <v>3415</v>
      </c>
      <c r="D26" s="0" t="s">
        <v>3422</v>
      </c>
      <c r="E26" s="0" t="s">
        <v>3423</v>
      </c>
      <c r="F26" s="0" t="s">
        <v>3375</v>
      </c>
      <c r="G26" s="0" t="s">
        <v>1959</v>
      </c>
    </row>
    <row customHeight="1" ht="11.25">
      <c r="A27" s="375" t="s">
        <v>16</v>
      </c>
      <c r="B27" s="0" t="s">
        <v>3424</v>
      </c>
      <c r="C27" s="0" t="s">
        <v>3425</v>
      </c>
      <c r="D27" s="0" t="s">
        <v>3426</v>
      </c>
      <c r="E27" s="0" t="s">
        <v>3427</v>
      </c>
      <c r="F27" s="0" t="s">
        <v>3375</v>
      </c>
      <c r="G27" s="0" t="s">
        <v>1964</v>
      </c>
    </row>
    <row customHeight="1" ht="11.25">
      <c r="A28" s="375" t="s">
        <v>16</v>
      </c>
      <c r="B28" s="0" t="s">
        <v>3424</v>
      </c>
      <c r="C28" s="0" t="s">
        <v>3425</v>
      </c>
      <c r="D28" s="0" t="s">
        <v>3428</v>
      </c>
      <c r="E28" s="0" t="s">
        <v>3429</v>
      </c>
      <c r="F28" s="0" t="s">
        <v>3407</v>
      </c>
      <c r="G28" s="0" t="s">
        <v>1972</v>
      </c>
    </row>
    <row customHeight="1" ht="11.25">
      <c r="A29" s="375" t="s">
        <v>16</v>
      </c>
      <c r="B29" s="0" t="s">
        <v>3424</v>
      </c>
      <c r="C29" s="0" t="s">
        <v>3425</v>
      </c>
      <c r="D29" s="0" t="s">
        <v>3430</v>
      </c>
      <c r="E29" s="0" t="s">
        <v>3431</v>
      </c>
      <c r="F29" s="0" t="s">
        <v>3375</v>
      </c>
      <c r="G29" s="0" t="s">
        <v>1974</v>
      </c>
    </row>
    <row customHeight="1" ht="11.25">
      <c r="A30" s="375" t="s">
        <v>16</v>
      </c>
      <c r="B30" s="0" t="s">
        <v>3424</v>
      </c>
      <c r="C30" s="0" t="s">
        <v>3425</v>
      </c>
      <c r="D30" s="0" t="s">
        <v>3424</v>
      </c>
      <c r="E30" s="0" t="s">
        <v>3425</v>
      </c>
      <c r="F30" s="0" t="s">
        <v>3376</v>
      </c>
      <c r="G30" s="0" t="s">
        <v>1977</v>
      </c>
    </row>
    <row customHeight="1" ht="11.25">
      <c r="A31" s="375" t="s">
        <v>16</v>
      </c>
      <c r="B31" s="0" t="s">
        <v>3424</v>
      </c>
      <c r="C31" s="0" t="s">
        <v>3425</v>
      </c>
      <c r="D31" s="0" t="s">
        <v>3432</v>
      </c>
      <c r="E31" s="0" t="s">
        <v>3433</v>
      </c>
      <c r="F31" s="0" t="s">
        <v>3375</v>
      </c>
      <c r="G31" s="0" t="s">
        <v>1983</v>
      </c>
    </row>
    <row customHeight="1" ht="11.25">
      <c r="A32" s="375" t="s">
        <v>16</v>
      </c>
      <c r="B32" s="0" t="s">
        <v>3434</v>
      </c>
      <c r="C32" s="0" t="s">
        <v>3435</v>
      </c>
      <c r="D32" s="0" t="s">
        <v>3436</v>
      </c>
      <c r="E32" s="0" t="s">
        <v>3437</v>
      </c>
      <c r="F32" s="0" t="s">
        <v>3407</v>
      </c>
      <c r="G32" s="0" t="s">
        <v>1985</v>
      </c>
    </row>
    <row customHeight="1" ht="11.25">
      <c r="A33" s="375" t="s">
        <v>16</v>
      </c>
      <c r="B33" s="0" t="s">
        <v>3434</v>
      </c>
      <c r="C33" s="0" t="s">
        <v>3435</v>
      </c>
      <c r="D33" s="0" t="s">
        <v>3434</v>
      </c>
      <c r="E33" s="0" t="s">
        <v>3435</v>
      </c>
      <c r="F33" s="0" t="s">
        <v>3376</v>
      </c>
      <c r="G33" s="0" t="s">
        <v>1987</v>
      </c>
    </row>
    <row customHeight="1" ht="11.25">
      <c r="A34" s="375" t="s">
        <v>16</v>
      </c>
      <c r="B34" s="0" t="s">
        <v>3434</v>
      </c>
      <c r="C34" s="0" t="s">
        <v>3435</v>
      </c>
      <c r="D34" s="0" t="s">
        <v>3438</v>
      </c>
      <c r="E34" s="0" t="s">
        <v>3439</v>
      </c>
      <c r="F34" s="0" t="s">
        <v>3375</v>
      </c>
      <c r="G34" s="0" t="s">
        <v>1989</v>
      </c>
    </row>
    <row customHeight="1" ht="11.25">
      <c r="A35" s="375" t="s">
        <v>16</v>
      </c>
      <c r="B35" s="0" t="s">
        <v>3434</v>
      </c>
      <c r="C35" s="0" t="s">
        <v>3435</v>
      </c>
      <c r="D35" s="0" t="s">
        <v>3440</v>
      </c>
      <c r="E35" s="0" t="s">
        <v>3441</v>
      </c>
      <c r="F35" s="0" t="s">
        <v>3375</v>
      </c>
      <c r="G35" s="0" t="s">
        <v>1994</v>
      </c>
    </row>
    <row customHeight="1" ht="11.25">
      <c r="A36" s="375" t="s">
        <v>16</v>
      </c>
      <c r="B36" s="0" t="s">
        <v>3442</v>
      </c>
      <c r="C36" s="0" t="s">
        <v>3443</v>
      </c>
      <c r="D36" s="0" t="s">
        <v>3444</v>
      </c>
      <c r="E36" s="0" t="s">
        <v>3445</v>
      </c>
      <c r="F36" s="0" t="s">
        <v>3375</v>
      </c>
      <c r="G36" s="0" t="s">
        <v>1999</v>
      </c>
    </row>
    <row customHeight="1" ht="11.25">
      <c r="A37" s="375" t="s">
        <v>16</v>
      </c>
      <c r="B37" s="0" t="s">
        <v>3442</v>
      </c>
      <c r="C37" s="0" t="s">
        <v>3443</v>
      </c>
      <c r="D37" s="0" t="s">
        <v>3446</v>
      </c>
      <c r="E37" s="0" t="s">
        <v>3447</v>
      </c>
      <c r="F37" s="0" t="s">
        <v>3375</v>
      </c>
      <c r="G37" s="0" t="s">
        <v>2003</v>
      </c>
    </row>
    <row customHeight="1" ht="11.25">
      <c r="A38" s="375" t="s">
        <v>16</v>
      </c>
      <c r="B38" s="0" t="s">
        <v>3442</v>
      </c>
      <c r="C38" s="0" t="s">
        <v>3443</v>
      </c>
      <c r="D38" s="0" t="s">
        <v>3442</v>
      </c>
      <c r="E38" s="0" t="s">
        <v>3443</v>
      </c>
      <c r="F38" s="0" t="s">
        <v>3376</v>
      </c>
      <c r="G38" s="0" t="s">
        <v>2011</v>
      </c>
    </row>
    <row customHeight="1" ht="11.25">
      <c r="A39" s="375" t="s">
        <v>16</v>
      </c>
      <c r="B39" s="0" t="s">
        <v>3442</v>
      </c>
      <c r="C39" s="0" t="s">
        <v>3443</v>
      </c>
      <c r="D39" s="0" t="s">
        <v>3448</v>
      </c>
      <c r="E39" s="0" t="s">
        <v>3449</v>
      </c>
      <c r="F39" s="0" t="s">
        <v>3375</v>
      </c>
      <c r="G39" s="0" t="s">
        <v>2017</v>
      </c>
    </row>
    <row customHeight="1" ht="11.25">
      <c r="A40" s="375" t="s">
        <v>16</v>
      </c>
      <c r="B40" s="0" t="s">
        <v>3442</v>
      </c>
      <c r="C40" s="0" t="s">
        <v>3443</v>
      </c>
      <c r="D40" s="0" t="s">
        <v>3450</v>
      </c>
      <c r="E40" s="0" t="s">
        <v>3451</v>
      </c>
      <c r="F40" s="0" t="s">
        <v>3375</v>
      </c>
      <c r="G40" s="0" t="s">
        <v>2022</v>
      </c>
    </row>
    <row customHeight="1" ht="11.25">
      <c r="A41" s="375" t="s">
        <v>16</v>
      </c>
      <c r="B41" s="0" t="s">
        <v>3452</v>
      </c>
      <c r="C41" s="0" t="s">
        <v>3453</v>
      </c>
      <c r="D41" s="0" t="s">
        <v>3454</v>
      </c>
      <c r="E41" s="0" t="s">
        <v>3455</v>
      </c>
      <c r="F41" s="0" t="s">
        <v>3375</v>
      </c>
      <c r="G41" s="0" t="s">
        <v>2026</v>
      </c>
    </row>
    <row customHeight="1" ht="11.25">
      <c r="A42" s="375" t="s">
        <v>16</v>
      </c>
      <c r="B42" s="0" t="s">
        <v>3452</v>
      </c>
      <c r="C42" s="0" t="s">
        <v>3453</v>
      </c>
      <c r="D42" s="0" t="s">
        <v>3456</v>
      </c>
      <c r="E42" s="0" t="s">
        <v>3457</v>
      </c>
      <c r="F42" s="0" t="s">
        <v>3375</v>
      </c>
      <c r="G42" s="0" t="s">
        <v>2029</v>
      </c>
    </row>
    <row customHeight="1" ht="11.25">
      <c r="A43" s="375" t="s">
        <v>16</v>
      </c>
      <c r="B43" s="0" t="s">
        <v>3452</v>
      </c>
      <c r="C43" s="0" t="s">
        <v>3453</v>
      </c>
      <c r="D43" s="0" t="s">
        <v>3452</v>
      </c>
      <c r="E43" s="0" t="s">
        <v>3453</v>
      </c>
      <c r="F43" s="0" t="s">
        <v>3376</v>
      </c>
      <c r="G43" s="0" t="s">
        <v>2036</v>
      </c>
    </row>
    <row customHeight="1" ht="11.25">
      <c r="A44" s="375" t="s">
        <v>16</v>
      </c>
      <c r="B44" s="0" t="s">
        <v>3452</v>
      </c>
      <c r="C44" s="0" t="s">
        <v>3453</v>
      </c>
      <c r="D44" s="0" t="s">
        <v>3458</v>
      </c>
      <c r="E44" s="0" t="s">
        <v>3459</v>
      </c>
      <c r="F44" s="0" t="s">
        <v>3375</v>
      </c>
      <c r="G44" s="0" t="s">
        <v>2045</v>
      </c>
    </row>
    <row customHeight="1" ht="11.25">
      <c r="A45" s="375" t="s">
        <v>16</v>
      </c>
      <c r="B45" s="0" t="s">
        <v>3460</v>
      </c>
      <c r="C45" s="0" t="s">
        <v>3461</v>
      </c>
      <c r="D45" s="0" t="s">
        <v>3462</v>
      </c>
      <c r="E45" s="0" t="s">
        <v>3463</v>
      </c>
      <c r="F45" s="0" t="s">
        <v>3464</v>
      </c>
      <c r="G45" s="0" t="s">
        <v>2050</v>
      </c>
    </row>
    <row customHeight="1" ht="11.25">
      <c r="A46" s="375" t="s">
        <v>16</v>
      </c>
      <c r="B46" s="0" t="s">
        <v>3460</v>
      </c>
      <c r="C46" s="0" t="s">
        <v>3461</v>
      </c>
      <c r="D46" s="0" t="s">
        <v>3465</v>
      </c>
      <c r="E46" s="0" t="s">
        <v>3466</v>
      </c>
      <c r="F46" s="0" t="s">
        <v>3375</v>
      </c>
      <c r="G46" s="0" t="s">
        <v>2053</v>
      </c>
    </row>
    <row customHeight="1" ht="11.25">
      <c r="A47" s="375" t="s">
        <v>16</v>
      </c>
      <c r="B47" s="0" t="s">
        <v>3460</v>
      </c>
      <c r="C47" s="0" t="s">
        <v>3461</v>
      </c>
      <c r="D47" s="0" t="s">
        <v>3460</v>
      </c>
      <c r="E47" s="0" t="s">
        <v>3461</v>
      </c>
      <c r="F47" s="0" t="s">
        <v>3376</v>
      </c>
      <c r="G47" s="0" t="s">
        <v>2059</v>
      </c>
    </row>
    <row customHeight="1" ht="11.25">
      <c r="A48" s="375" t="s">
        <v>16</v>
      </c>
      <c r="B48" s="0" t="s">
        <v>3460</v>
      </c>
      <c r="C48" s="0" t="s">
        <v>3461</v>
      </c>
      <c r="D48" s="0" t="s">
        <v>3467</v>
      </c>
      <c r="E48" s="0" t="s">
        <v>3468</v>
      </c>
      <c r="F48" s="0" t="s">
        <v>3375</v>
      </c>
      <c r="G48" s="0" t="s">
        <v>2064</v>
      </c>
    </row>
    <row customHeight="1" ht="11.25">
      <c r="A49" s="375" t="s">
        <v>16</v>
      </c>
      <c r="B49" s="0" t="s">
        <v>3469</v>
      </c>
      <c r="C49" s="0" t="s">
        <v>3470</v>
      </c>
      <c r="D49" s="0" t="s">
        <v>3471</v>
      </c>
      <c r="E49" s="0" t="s">
        <v>3472</v>
      </c>
      <c r="F49" s="0" t="s">
        <v>3375</v>
      </c>
      <c r="G49" s="0" t="s">
        <v>2067</v>
      </c>
    </row>
    <row customHeight="1" ht="11.25">
      <c r="A50" s="375" t="s">
        <v>16</v>
      </c>
      <c r="B50" s="0" t="s">
        <v>3469</v>
      </c>
      <c r="C50" s="0" t="s">
        <v>3470</v>
      </c>
      <c r="D50" s="0" t="s">
        <v>3473</v>
      </c>
      <c r="E50" s="0" t="s">
        <v>3474</v>
      </c>
      <c r="F50" s="0" t="s">
        <v>3407</v>
      </c>
      <c r="G50" s="0" t="s">
        <v>2071</v>
      </c>
    </row>
    <row customHeight="1" ht="11.25">
      <c r="A51" s="375" t="s">
        <v>16</v>
      </c>
      <c r="B51" s="0" t="s">
        <v>3469</v>
      </c>
      <c r="C51" s="0" t="s">
        <v>3470</v>
      </c>
      <c r="D51" s="0" t="s">
        <v>3430</v>
      </c>
      <c r="E51" s="0" t="s">
        <v>3475</v>
      </c>
      <c r="F51" s="0" t="s">
        <v>3375</v>
      </c>
      <c r="G51" s="0" t="s">
        <v>2076</v>
      </c>
    </row>
    <row customHeight="1" ht="11.25">
      <c r="A52" s="375" t="s">
        <v>16</v>
      </c>
      <c r="B52" s="0" t="s">
        <v>3469</v>
      </c>
      <c r="C52" s="0" t="s">
        <v>3470</v>
      </c>
      <c r="D52" s="0" t="s">
        <v>3476</v>
      </c>
      <c r="E52" s="0" t="s">
        <v>3477</v>
      </c>
      <c r="F52" s="0" t="s">
        <v>3375</v>
      </c>
      <c r="G52" s="0" t="s">
        <v>2080</v>
      </c>
    </row>
    <row customHeight="1" ht="11.25">
      <c r="A53" s="375" t="s">
        <v>16</v>
      </c>
      <c r="B53" s="0" t="s">
        <v>3469</v>
      </c>
      <c r="C53" s="0" t="s">
        <v>3470</v>
      </c>
      <c r="D53" s="0" t="s">
        <v>3469</v>
      </c>
      <c r="E53" s="0" t="s">
        <v>3470</v>
      </c>
      <c r="F53" s="0" t="s">
        <v>3376</v>
      </c>
      <c r="G53" s="0" t="s">
        <v>2082</v>
      </c>
    </row>
    <row customHeight="1" ht="11.25">
      <c r="A54" s="375" t="s">
        <v>16</v>
      </c>
      <c r="B54" s="0" t="s">
        <v>3469</v>
      </c>
      <c r="C54" s="0" t="s">
        <v>3470</v>
      </c>
      <c r="D54" s="0" t="s">
        <v>3478</v>
      </c>
      <c r="E54" s="0" t="s">
        <v>3479</v>
      </c>
      <c r="F54" s="0" t="s">
        <v>3375</v>
      </c>
      <c r="G54" s="0" t="s">
        <v>2085</v>
      </c>
    </row>
    <row customHeight="1" ht="11.25">
      <c r="A55" s="375" t="s">
        <v>16</v>
      </c>
      <c r="B55" s="0" t="s">
        <v>3480</v>
      </c>
      <c r="C55" s="0" t="s">
        <v>3481</v>
      </c>
      <c r="D55" s="0" t="s">
        <v>3482</v>
      </c>
      <c r="E55" s="0" t="s">
        <v>3483</v>
      </c>
      <c r="F55" s="0" t="s">
        <v>3407</v>
      </c>
      <c r="G55" s="0" t="s">
        <v>2089</v>
      </c>
    </row>
    <row customHeight="1" ht="11.25">
      <c r="A56" s="375" t="s">
        <v>16</v>
      </c>
      <c r="B56" s="0" t="s">
        <v>3480</v>
      </c>
      <c r="C56" s="0" t="s">
        <v>3481</v>
      </c>
      <c r="D56" s="0" t="s">
        <v>3484</v>
      </c>
      <c r="E56" s="0" t="s">
        <v>3485</v>
      </c>
      <c r="F56" s="0" t="s">
        <v>3375</v>
      </c>
      <c r="G56" s="0" t="s">
        <v>2092</v>
      </c>
    </row>
    <row customHeight="1" ht="11.25">
      <c r="A57" s="375" t="s">
        <v>16</v>
      </c>
      <c r="B57" s="0" t="s">
        <v>3480</v>
      </c>
      <c r="C57" s="0" t="s">
        <v>3481</v>
      </c>
      <c r="D57" s="0" t="s">
        <v>3486</v>
      </c>
      <c r="E57" s="0" t="s">
        <v>3487</v>
      </c>
      <c r="F57" s="0" t="s">
        <v>3375</v>
      </c>
      <c r="G57" s="0" t="s">
        <v>2095</v>
      </c>
    </row>
    <row customHeight="1" ht="11.25">
      <c r="A58" s="375" t="s">
        <v>16</v>
      </c>
      <c r="B58" s="0" t="s">
        <v>3480</v>
      </c>
      <c r="C58" s="0" t="s">
        <v>3481</v>
      </c>
      <c r="D58" s="0" t="s">
        <v>3488</v>
      </c>
      <c r="E58" s="0" t="s">
        <v>3489</v>
      </c>
      <c r="F58" s="0" t="s">
        <v>3375</v>
      </c>
      <c r="G58" s="0" t="s">
        <v>2098</v>
      </c>
    </row>
    <row customHeight="1" ht="11.25">
      <c r="A59" s="375" t="s">
        <v>16</v>
      </c>
      <c r="B59" s="0" t="s">
        <v>3480</v>
      </c>
      <c r="C59" s="0" t="s">
        <v>3481</v>
      </c>
      <c r="D59" s="0" t="s">
        <v>3480</v>
      </c>
      <c r="E59" s="0" t="s">
        <v>3481</v>
      </c>
      <c r="F59" s="0" t="s">
        <v>3376</v>
      </c>
      <c r="G59" s="0" t="s">
        <v>2102</v>
      </c>
    </row>
    <row customHeight="1" ht="11.25">
      <c r="A60" s="375" t="s">
        <v>16</v>
      </c>
      <c r="B60" s="0" t="s">
        <v>3480</v>
      </c>
      <c r="C60" s="0" t="s">
        <v>3481</v>
      </c>
      <c r="D60" s="0" t="s">
        <v>3490</v>
      </c>
      <c r="E60" s="0" t="s">
        <v>3491</v>
      </c>
      <c r="F60" s="0" t="s">
        <v>3375</v>
      </c>
      <c r="G60" s="0" t="s">
        <v>2105</v>
      </c>
    </row>
    <row customHeight="1" ht="11.25">
      <c r="A61" s="375" t="s">
        <v>16</v>
      </c>
      <c r="B61" s="0" t="s">
        <v>3492</v>
      </c>
      <c r="C61" s="0" t="s">
        <v>3493</v>
      </c>
      <c r="D61" s="0" t="s">
        <v>3494</v>
      </c>
      <c r="E61" s="0" t="s">
        <v>3495</v>
      </c>
      <c r="F61" s="0" t="s">
        <v>3375</v>
      </c>
      <c r="G61" s="0" t="s">
        <v>3496</v>
      </c>
    </row>
    <row customHeight="1" ht="11.25">
      <c r="A62" s="375" t="s">
        <v>16</v>
      </c>
      <c r="B62" s="0" t="s">
        <v>3492</v>
      </c>
      <c r="C62" s="0" t="s">
        <v>3493</v>
      </c>
      <c r="D62" s="0" t="s">
        <v>3446</v>
      </c>
      <c r="E62" s="0" t="s">
        <v>3497</v>
      </c>
      <c r="F62" s="0" t="s">
        <v>3375</v>
      </c>
      <c r="G62" s="0" t="s">
        <v>3498</v>
      </c>
    </row>
    <row customHeight="1" ht="11.25">
      <c r="A63" s="375" t="s">
        <v>16</v>
      </c>
      <c r="B63" s="0" t="s">
        <v>3492</v>
      </c>
      <c r="C63" s="0" t="s">
        <v>3493</v>
      </c>
      <c r="D63" s="0" t="s">
        <v>3499</v>
      </c>
      <c r="E63" s="0" t="s">
        <v>3500</v>
      </c>
      <c r="F63" s="0" t="s">
        <v>3375</v>
      </c>
      <c r="G63" s="0" t="s">
        <v>3501</v>
      </c>
    </row>
    <row customHeight="1" ht="11.25">
      <c r="A64" s="375" t="s">
        <v>16</v>
      </c>
      <c r="B64" s="0" t="s">
        <v>3492</v>
      </c>
      <c r="C64" s="0" t="s">
        <v>3493</v>
      </c>
      <c r="D64" s="0" t="s">
        <v>3502</v>
      </c>
      <c r="E64" s="0" t="s">
        <v>3503</v>
      </c>
      <c r="F64" s="0" t="s">
        <v>3375</v>
      </c>
      <c r="G64" s="0" t="s">
        <v>3504</v>
      </c>
    </row>
    <row customHeight="1" ht="11.25">
      <c r="A65" s="375" t="s">
        <v>16</v>
      </c>
      <c r="B65" s="0" t="s">
        <v>3492</v>
      </c>
      <c r="C65" s="0" t="s">
        <v>3493</v>
      </c>
      <c r="D65" s="0" t="s">
        <v>3505</v>
      </c>
      <c r="E65" s="0" t="s">
        <v>3506</v>
      </c>
      <c r="F65" s="0" t="s">
        <v>3375</v>
      </c>
      <c r="G65" s="0" t="s">
        <v>3507</v>
      </c>
    </row>
    <row customHeight="1" ht="11.25">
      <c r="A66" s="375" t="s">
        <v>16</v>
      </c>
      <c r="B66" s="0" t="s">
        <v>3492</v>
      </c>
      <c r="C66" s="0" t="s">
        <v>3493</v>
      </c>
      <c r="D66" s="0" t="s">
        <v>3508</v>
      </c>
      <c r="E66" s="0" t="s">
        <v>3509</v>
      </c>
      <c r="F66" s="0" t="s">
        <v>3375</v>
      </c>
      <c r="G66" s="0" t="s">
        <v>3510</v>
      </c>
    </row>
    <row customHeight="1" ht="11.25">
      <c r="A67" s="375" t="s">
        <v>16</v>
      </c>
      <c r="B67" s="0" t="s">
        <v>3492</v>
      </c>
      <c r="C67" s="0" t="s">
        <v>3493</v>
      </c>
      <c r="D67" s="0" t="s">
        <v>3511</v>
      </c>
      <c r="E67" s="0" t="s">
        <v>3512</v>
      </c>
      <c r="F67" s="0" t="s">
        <v>3375</v>
      </c>
      <c r="G67" s="0" t="s">
        <v>2422</v>
      </c>
    </row>
    <row customHeight="1" ht="11.25">
      <c r="A68" s="375" t="s">
        <v>16</v>
      </c>
      <c r="B68" s="0" t="s">
        <v>3492</v>
      </c>
      <c r="C68" s="0" t="s">
        <v>3493</v>
      </c>
      <c r="D68" s="0" t="s">
        <v>3450</v>
      </c>
      <c r="E68" s="0" t="s">
        <v>3513</v>
      </c>
      <c r="F68" s="0" t="s">
        <v>3375</v>
      </c>
      <c r="G68" s="0" t="s">
        <v>3514</v>
      </c>
    </row>
    <row customHeight="1" ht="11.25">
      <c r="A69" s="375" t="s">
        <v>16</v>
      </c>
      <c r="B69" s="0" t="s">
        <v>3492</v>
      </c>
      <c r="C69" s="0" t="s">
        <v>3493</v>
      </c>
      <c r="D69" s="0" t="s">
        <v>3515</v>
      </c>
      <c r="E69" s="0" t="s">
        <v>3516</v>
      </c>
      <c r="F69" s="0" t="s">
        <v>3375</v>
      </c>
      <c r="G69" s="0" t="s">
        <v>2625</v>
      </c>
    </row>
    <row customHeight="1" ht="11.25">
      <c r="A70" s="375" t="s">
        <v>16</v>
      </c>
      <c r="B70" s="0" t="s">
        <v>3492</v>
      </c>
      <c r="C70" s="0" t="s">
        <v>3493</v>
      </c>
      <c r="D70" s="0" t="s">
        <v>3492</v>
      </c>
      <c r="E70" s="0" t="s">
        <v>3493</v>
      </c>
      <c r="F70" s="0" t="s">
        <v>3376</v>
      </c>
      <c r="G70" s="0" t="s">
        <v>3517</v>
      </c>
    </row>
    <row customHeight="1" ht="11.25">
      <c r="A71" s="375" t="s">
        <v>16</v>
      </c>
      <c r="B71" s="0" t="s">
        <v>3492</v>
      </c>
      <c r="C71" s="0" t="s">
        <v>3493</v>
      </c>
      <c r="D71" s="0" t="s">
        <v>3518</v>
      </c>
      <c r="E71" s="0" t="s">
        <v>3519</v>
      </c>
      <c r="F71" s="0" t="s">
        <v>3375</v>
      </c>
      <c r="G71" s="0" t="s">
        <v>3520</v>
      </c>
    </row>
    <row customHeight="1" ht="11.25">
      <c r="A72" s="375" t="s">
        <v>16</v>
      </c>
      <c r="B72" s="0" t="s">
        <v>3492</v>
      </c>
      <c r="C72" s="0" t="s">
        <v>3493</v>
      </c>
      <c r="D72" s="0" t="s">
        <v>3521</v>
      </c>
      <c r="E72" s="0" t="s">
        <v>3522</v>
      </c>
      <c r="F72" s="0" t="s">
        <v>3375</v>
      </c>
      <c r="G72" s="0" t="s">
        <v>3523</v>
      </c>
    </row>
    <row customHeight="1" ht="11.25">
      <c r="A73" s="375" t="s">
        <v>16</v>
      </c>
      <c r="B73" s="0" t="s">
        <v>3524</v>
      </c>
      <c r="C73" s="0" t="s">
        <v>3525</v>
      </c>
      <c r="D73" s="0" t="s">
        <v>3526</v>
      </c>
      <c r="E73" s="0" t="s">
        <v>3527</v>
      </c>
      <c r="F73" s="0" t="s">
        <v>3375</v>
      </c>
      <c r="G73" s="0" t="s">
        <v>3528</v>
      </c>
    </row>
    <row customHeight="1" ht="11.25">
      <c r="A74" s="375" t="s">
        <v>16</v>
      </c>
      <c r="B74" s="0" t="s">
        <v>3524</v>
      </c>
      <c r="C74" s="0" t="s">
        <v>3525</v>
      </c>
      <c r="D74" s="0" t="s">
        <v>3529</v>
      </c>
      <c r="E74" s="0" t="s">
        <v>3530</v>
      </c>
      <c r="F74" s="0" t="s">
        <v>3407</v>
      </c>
      <c r="G74" s="0" t="s">
        <v>3531</v>
      </c>
    </row>
    <row customHeight="1" ht="11.25">
      <c r="A75" s="375" t="s">
        <v>16</v>
      </c>
      <c r="B75" s="0" t="s">
        <v>3524</v>
      </c>
      <c r="C75" s="0" t="s">
        <v>3525</v>
      </c>
      <c r="D75" s="0" t="s">
        <v>3532</v>
      </c>
      <c r="E75" s="0" t="s">
        <v>3533</v>
      </c>
      <c r="F75" s="0" t="s">
        <v>3375</v>
      </c>
      <c r="G75" s="0" t="s">
        <v>3534</v>
      </c>
    </row>
    <row customHeight="1" ht="11.25">
      <c r="A76" s="375" t="s">
        <v>16</v>
      </c>
      <c r="B76" s="0" t="s">
        <v>3524</v>
      </c>
      <c r="C76" s="0" t="s">
        <v>3525</v>
      </c>
      <c r="D76" s="0" t="s">
        <v>3535</v>
      </c>
      <c r="E76" s="0" t="s">
        <v>3536</v>
      </c>
      <c r="F76" s="0" t="s">
        <v>3375</v>
      </c>
      <c r="G76" s="0" t="s">
        <v>3537</v>
      </c>
    </row>
    <row customHeight="1" ht="11.25">
      <c r="A77" s="375" t="s">
        <v>16</v>
      </c>
      <c r="B77" s="0" t="s">
        <v>3524</v>
      </c>
      <c r="C77" s="0" t="s">
        <v>3525</v>
      </c>
      <c r="D77" s="0" t="s">
        <v>3524</v>
      </c>
      <c r="E77" s="0" t="s">
        <v>3525</v>
      </c>
      <c r="F77" s="0" t="s">
        <v>3376</v>
      </c>
      <c r="G77" s="0" t="s">
        <v>3538</v>
      </c>
    </row>
    <row customHeight="1" ht="11.25">
      <c r="A78" s="375" t="s">
        <v>16</v>
      </c>
      <c r="B78" s="0" t="s">
        <v>3524</v>
      </c>
      <c r="C78" s="0" t="s">
        <v>3525</v>
      </c>
      <c r="D78" s="0" t="s">
        <v>3539</v>
      </c>
      <c r="E78" s="0" t="s">
        <v>3540</v>
      </c>
      <c r="F78" s="0" t="s">
        <v>3375</v>
      </c>
      <c r="G78" s="0" t="s">
        <v>3541</v>
      </c>
    </row>
    <row customHeight="1" ht="11.25">
      <c r="A79" s="375" t="s">
        <v>16</v>
      </c>
      <c r="B79" s="0" t="s">
        <v>3542</v>
      </c>
      <c r="C79" s="0" t="s">
        <v>3543</v>
      </c>
      <c r="D79" s="0" t="s">
        <v>3544</v>
      </c>
      <c r="E79" s="0" t="s">
        <v>3545</v>
      </c>
      <c r="F79" s="0" t="s">
        <v>3375</v>
      </c>
      <c r="G79" s="0" t="s">
        <v>3546</v>
      </c>
    </row>
    <row customHeight="1" ht="11.25">
      <c r="A80" s="375" t="s">
        <v>16</v>
      </c>
      <c r="B80" s="0" t="s">
        <v>3542</v>
      </c>
      <c r="C80" s="0" t="s">
        <v>3543</v>
      </c>
      <c r="D80" s="0" t="s">
        <v>3547</v>
      </c>
      <c r="E80" s="0" t="s">
        <v>3548</v>
      </c>
      <c r="F80" s="0" t="s">
        <v>3407</v>
      </c>
      <c r="G80" s="0" t="s">
        <v>3549</v>
      </c>
    </row>
    <row customHeight="1" ht="11.25">
      <c r="A81" s="375" t="s">
        <v>16</v>
      </c>
      <c r="B81" s="0" t="s">
        <v>3542</v>
      </c>
      <c r="C81" s="0" t="s">
        <v>3543</v>
      </c>
      <c r="D81" s="0" t="s">
        <v>3550</v>
      </c>
      <c r="E81" s="0" t="s">
        <v>3551</v>
      </c>
      <c r="F81" s="0" t="s">
        <v>3375</v>
      </c>
      <c r="G81" s="0" t="s">
        <v>3552</v>
      </c>
    </row>
    <row customHeight="1" ht="11.25">
      <c r="A82" s="375" t="s">
        <v>16</v>
      </c>
      <c r="B82" s="0" t="s">
        <v>3542</v>
      </c>
      <c r="C82" s="0" t="s">
        <v>3543</v>
      </c>
      <c r="D82" s="0" t="s">
        <v>3553</v>
      </c>
      <c r="E82" s="0" t="s">
        <v>3554</v>
      </c>
      <c r="F82" s="0" t="s">
        <v>3375</v>
      </c>
      <c r="G82" s="0" t="s">
        <v>3555</v>
      </c>
    </row>
    <row customHeight="1" ht="11.25">
      <c r="A83" s="375" t="s">
        <v>16</v>
      </c>
      <c r="B83" s="0" t="s">
        <v>3542</v>
      </c>
      <c r="C83" s="0" t="s">
        <v>3543</v>
      </c>
      <c r="D83" s="0" t="s">
        <v>3556</v>
      </c>
      <c r="E83" s="0" t="s">
        <v>3557</v>
      </c>
      <c r="F83" s="0" t="s">
        <v>3375</v>
      </c>
      <c r="G83" s="0" t="s">
        <v>3558</v>
      </c>
    </row>
    <row customHeight="1" ht="11.25">
      <c r="A84" s="375" t="s">
        <v>16</v>
      </c>
      <c r="B84" s="0" t="s">
        <v>3542</v>
      </c>
      <c r="C84" s="0" t="s">
        <v>3543</v>
      </c>
      <c r="D84" s="0" t="s">
        <v>3542</v>
      </c>
      <c r="E84" s="0" t="s">
        <v>3543</v>
      </c>
      <c r="F84" s="0" t="s">
        <v>3376</v>
      </c>
      <c r="G84" s="0" t="s">
        <v>3559</v>
      </c>
    </row>
    <row customHeight="1" ht="11.25">
      <c r="A85" s="375" t="s">
        <v>16</v>
      </c>
      <c r="B85" s="0" t="s">
        <v>3542</v>
      </c>
      <c r="C85" s="0" t="s">
        <v>3543</v>
      </c>
      <c r="D85" s="0" t="s">
        <v>3560</v>
      </c>
      <c r="E85" s="0" t="s">
        <v>3561</v>
      </c>
      <c r="F85" s="0" t="s">
        <v>3375</v>
      </c>
      <c r="G85" s="0" t="s">
        <v>3562</v>
      </c>
    </row>
    <row customHeight="1" ht="11.25">
      <c r="A86" s="375" t="s">
        <v>16</v>
      </c>
      <c r="B86" s="0" t="s">
        <v>3563</v>
      </c>
      <c r="C86" s="0" t="s">
        <v>3564</v>
      </c>
      <c r="D86" s="0" t="s">
        <v>3565</v>
      </c>
      <c r="E86" s="0" t="s">
        <v>3566</v>
      </c>
      <c r="F86" s="0" t="s">
        <v>3464</v>
      </c>
      <c r="G86" s="0" t="s">
        <v>3567</v>
      </c>
    </row>
    <row customHeight="1" ht="11.25">
      <c r="A87" s="375" t="s">
        <v>16</v>
      </c>
      <c r="B87" s="0" t="s">
        <v>3563</v>
      </c>
      <c r="C87" s="0" t="s">
        <v>3564</v>
      </c>
      <c r="D87" s="0" t="s">
        <v>3568</v>
      </c>
      <c r="E87" s="0" t="s">
        <v>3569</v>
      </c>
      <c r="F87" s="0" t="s">
        <v>3375</v>
      </c>
      <c r="G87" s="0" t="s">
        <v>3570</v>
      </c>
    </row>
    <row customHeight="1" ht="11.25">
      <c r="A88" s="375" t="s">
        <v>16</v>
      </c>
      <c r="B88" s="0" t="s">
        <v>3563</v>
      </c>
      <c r="C88" s="0" t="s">
        <v>3564</v>
      </c>
      <c r="D88" s="0" t="s">
        <v>3571</v>
      </c>
      <c r="E88" s="0" t="s">
        <v>3572</v>
      </c>
      <c r="F88" s="0" t="s">
        <v>3375</v>
      </c>
      <c r="G88" s="0" t="s">
        <v>3573</v>
      </c>
    </row>
    <row customHeight="1" ht="11.25">
      <c r="A89" s="375" t="s">
        <v>16</v>
      </c>
      <c r="B89" s="0" t="s">
        <v>3563</v>
      </c>
      <c r="C89" s="0" t="s">
        <v>3564</v>
      </c>
      <c r="D89" s="0" t="s">
        <v>3574</v>
      </c>
      <c r="E89" s="0" t="s">
        <v>3575</v>
      </c>
      <c r="F89" s="0" t="s">
        <v>3375</v>
      </c>
      <c r="G89" s="0" t="s">
        <v>3576</v>
      </c>
    </row>
    <row customHeight="1" ht="11.25">
      <c r="A90" s="375" t="s">
        <v>16</v>
      </c>
      <c r="B90" s="0" t="s">
        <v>3563</v>
      </c>
      <c r="C90" s="0" t="s">
        <v>3564</v>
      </c>
      <c r="D90" s="0" t="s">
        <v>3577</v>
      </c>
      <c r="E90" s="0" t="s">
        <v>3578</v>
      </c>
      <c r="F90" s="0" t="s">
        <v>3375</v>
      </c>
      <c r="G90" s="0" t="s">
        <v>3579</v>
      </c>
    </row>
    <row customHeight="1" ht="11.25">
      <c r="A91" s="375" t="s">
        <v>16</v>
      </c>
      <c r="B91" s="0" t="s">
        <v>3563</v>
      </c>
      <c r="C91" s="0" t="s">
        <v>3564</v>
      </c>
      <c r="D91" s="0" t="s">
        <v>3580</v>
      </c>
      <c r="E91" s="0" t="s">
        <v>3581</v>
      </c>
      <c r="F91" s="0" t="s">
        <v>3375</v>
      </c>
      <c r="G91" s="0" t="s">
        <v>3582</v>
      </c>
    </row>
    <row customHeight="1" ht="11.25">
      <c r="A92" s="375" t="s">
        <v>16</v>
      </c>
      <c r="B92" s="0" t="s">
        <v>3563</v>
      </c>
      <c r="C92" s="0" t="s">
        <v>3564</v>
      </c>
      <c r="D92" s="0" t="s">
        <v>3458</v>
      </c>
      <c r="E92" s="0" t="s">
        <v>3583</v>
      </c>
      <c r="F92" s="0" t="s">
        <v>3375</v>
      </c>
      <c r="G92" s="0" t="s">
        <v>3584</v>
      </c>
    </row>
    <row customHeight="1" ht="11.25">
      <c r="A93" s="375" t="s">
        <v>16</v>
      </c>
      <c r="B93" s="0" t="s">
        <v>3563</v>
      </c>
      <c r="C93" s="0" t="s">
        <v>3564</v>
      </c>
      <c r="D93" s="0" t="s">
        <v>3585</v>
      </c>
      <c r="E93" s="0" t="s">
        <v>3586</v>
      </c>
      <c r="F93" s="0" t="s">
        <v>3375</v>
      </c>
      <c r="G93" s="0" t="s">
        <v>3587</v>
      </c>
    </row>
    <row customHeight="1" ht="11.25">
      <c r="A94" s="375" t="s">
        <v>16</v>
      </c>
      <c r="B94" s="0" t="s">
        <v>3563</v>
      </c>
      <c r="C94" s="0" t="s">
        <v>3564</v>
      </c>
      <c r="D94" s="0" t="s">
        <v>3563</v>
      </c>
      <c r="E94" s="0" t="s">
        <v>3564</v>
      </c>
      <c r="F94" s="0" t="s">
        <v>3376</v>
      </c>
      <c r="G94" s="0" t="s">
        <v>3588</v>
      </c>
    </row>
    <row customHeight="1" ht="11.25">
      <c r="A95" s="375" t="s">
        <v>16</v>
      </c>
      <c r="B95" s="0" t="s">
        <v>3589</v>
      </c>
      <c r="C95" s="0" t="s">
        <v>3590</v>
      </c>
      <c r="D95" s="0" t="s">
        <v>3589</v>
      </c>
      <c r="E95" s="0" t="s">
        <v>3590</v>
      </c>
      <c r="F95" s="0" t="s">
        <v>3591</v>
      </c>
      <c r="G95" s="0" t="s">
        <v>3592</v>
      </c>
    </row>
    <row customHeight="1" ht="11.25">
      <c r="A96" s="375" t="s">
        <v>16</v>
      </c>
      <c r="B96" s="0" t="s">
        <v>3593</v>
      </c>
      <c r="C96" s="0" t="s">
        <v>3594</v>
      </c>
      <c r="D96" s="0" t="s">
        <v>3593</v>
      </c>
      <c r="E96" s="0" t="s">
        <v>3594</v>
      </c>
      <c r="F96" s="0" t="s">
        <v>3591</v>
      </c>
      <c r="G96" s="0" t="s">
        <v>3595</v>
      </c>
    </row>
    <row customHeight="1" ht="11.25">
      <c r="A97" s="375" t="s">
        <v>16</v>
      </c>
      <c r="B97" s="0" t="s">
        <v>100</v>
      </c>
      <c r="C97" s="0" t="s">
        <v>101</v>
      </c>
      <c r="D97" s="0" t="s">
        <v>100</v>
      </c>
      <c r="E97" s="0" t="s">
        <v>101</v>
      </c>
      <c r="F97" s="0" t="s">
        <v>3591</v>
      </c>
      <c r="G97"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D69218-CA53-F1F8-A858-D79374DC8BF9}" mc:Ignorable="x14ac xr xr2 xr3">
  <sheetPr>
    <tabColor rgb="FFFFCC99"/>
  </sheetPr>
  <dimension ref="A1:I35"/>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3596</v>
      </c>
      <c r="B1" s="837" t="s">
        <v>3597</v>
      </c>
      <c r="C1" s="1161" t="s">
        <v>3598</v>
      </c>
      <c r="D1" s="837" t="s">
        <v>3599</v>
      </c>
      <c r="E1" s="837" t="s">
        <v>3600</v>
      </c>
      <c r="F1" s="1161" t="s">
        <v>3601</v>
      </c>
      <c r="G1" s="1161" t="s">
        <v>3602</v>
      </c>
      <c r="H1" s="1161" t="s">
        <v>3603</v>
      </c>
      <c r="I1" s="1161" t="s">
        <v>3604</v>
      </c>
    </row>
    <row customHeight="1" ht="11.25">
      <c r="A2" s="1693" t="s">
        <v>109</v>
      </c>
      <c r="B2" s="1693" t="s">
        <v>3605</v>
      </c>
      <c r="C2" s="1693" t="s">
        <v>22</v>
      </c>
      <c r="D2" s="1693" t="s">
        <v>3606</v>
      </c>
      <c r="E2" s="1693" t="s">
        <v>3607</v>
      </c>
      <c r="F2" s="1693" t="s">
        <v>22</v>
      </c>
      <c r="G2" s="1693" t="s">
        <v>22</v>
      </c>
      <c r="H2" s="1693" t="s">
        <v>22</v>
      </c>
      <c r="I2" s="1693" t="s">
        <v>22</v>
      </c>
    </row>
    <row customHeight="1" ht="11.25">
      <c r="A3" s="1693" t="s">
        <v>110</v>
      </c>
      <c r="B3" s="1693" t="s">
        <v>3608</v>
      </c>
      <c r="C3" s="1693" t="s">
        <v>22</v>
      </c>
      <c r="D3" s="1693" t="s">
        <v>3606</v>
      </c>
      <c r="E3" s="1693" t="s">
        <v>3609</v>
      </c>
      <c r="F3" s="1693" t="s">
        <v>22</v>
      </c>
      <c r="G3" s="1693" t="s">
        <v>22</v>
      </c>
      <c r="H3" s="1693" t="s">
        <v>22</v>
      </c>
      <c r="I3" s="1693" t="s">
        <v>22</v>
      </c>
    </row>
    <row customHeight="1" ht="11.25">
      <c r="A4" s="1693" t="s">
        <v>90</v>
      </c>
      <c r="B4" s="1693" t="s">
        <v>3610</v>
      </c>
      <c r="C4" s="1693" t="s">
        <v>22</v>
      </c>
      <c r="D4" s="1693" t="s">
        <v>3606</v>
      </c>
      <c r="E4" s="1693" t="s">
        <v>3609</v>
      </c>
      <c r="F4" s="1693" t="s">
        <v>22</v>
      </c>
      <c r="G4" s="1693" t="s">
        <v>22</v>
      </c>
      <c r="H4" s="1693" t="s">
        <v>22</v>
      </c>
      <c r="I4" s="1693" t="s">
        <v>22</v>
      </c>
    </row>
    <row customHeight="1" ht="11.25">
      <c r="A5" s="1693" t="s">
        <v>91</v>
      </c>
      <c r="B5" s="1693" t="s">
        <v>3611</v>
      </c>
      <c r="C5" s="1693" t="s">
        <v>22</v>
      </c>
      <c r="D5" s="1693" t="s">
        <v>3612</v>
      </c>
      <c r="E5" s="1693" t="s">
        <v>3613</v>
      </c>
      <c r="F5" s="1693" t="s">
        <v>22</v>
      </c>
      <c r="G5" s="1693" t="s">
        <v>22</v>
      </c>
      <c r="H5" s="1693" t="s">
        <v>22</v>
      </c>
      <c r="I5" s="1693" t="s">
        <v>22</v>
      </c>
    </row>
    <row customHeight="1" ht="11.25">
      <c r="A6" s="1693" t="s">
        <v>111</v>
      </c>
      <c r="B6" s="1693" t="s">
        <v>3614</v>
      </c>
      <c r="C6" s="1693" t="s">
        <v>22</v>
      </c>
      <c r="D6" s="1693" t="s">
        <v>3612</v>
      </c>
      <c r="E6" s="1693" t="s">
        <v>3615</v>
      </c>
      <c r="F6" s="1693" t="s">
        <v>22</v>
      </c>
      <c r="G6" s="1693" t="s">
        <v>22</v>
      </c>
      <c r="H6" s="1693" t="s">
        <v>22</v>
      </c>
      <c r="I6" s="1693" t="s">
        <v>22</v>
      </c>
    </row>
    <row customHeight="1" ht="11.25">
      <c r="A7" s="1693" t="s">
        <v>92</v>
      </c>
      <c r="B7" s="1693" t="s">
        <v>3616</v>
      </c>
      <c r="C7" s="1693" t="s">
        <v>22</v>
      </c>
      <c r="D7" s="1693" t="s">
        <v>3612</v>
      </c>
      <c r="E7" s="1693" t="s">
        <v>3615</v>
      </c>
      <c r="F7" s="1693" t="s">
        <v>22</v>
      </c>
      <c r="G7" s="1693" t="s">
        <v>22</v>
      </c>
      <c r="H7" s="1693" t="s">
        <v>22</v>
      </c>
      <c r="I7" s="1693" t="s">
        <v>22</v>
      </c>
    </row>
    <row customHeight="1" ht="11.25">
      <c r="A8" s="1693" t="s">
        <v>93</v>
      </c>
      <c r="B8" s="1693" t="s">
        <v>3617</v>
      </c>
      <c r="C8" s="1693" t="s">
        <v>22</v>
      </c>
      <c r="D8" s="1693" t="s">
        <v>3612</v>
      </c>
      <c r="E8" s="1693" t="s">
        <v>3615</v>
      </c>
      <c r="F8" s="1693" t="s">
        <v>22</v>
      </c>
      <c r="G8" s="1693" t="s">
        <v>22</v>
      </c>
      <c r="H8" s="1693" t="s">
        <v>22</v>
      </c>
      <c r="I8" s="1693" t="s">
        <v>22</v>
      </c>
    </row>
    <row customHeight="1" ht="11.25">
      <c r="A9" s="1693" t="s">
        <v>112</v>
      </c>
      <c r="B9" s="1693" t="s">
        <v>3618</v>
      </c>
      <c r="C9" s="1693" t="s">
        <v>22</v>
      </c>
      <c r="D9" s="1693" t="s">
        <v>3612</v>
      </c>
      <c r="E9" s="1693" t="s">
        <v>3615</v>
      </c>
      <c r="F9" s="1693" t="s">
        <v>22</v>
      </c>
      <c r="G9" s="1693" t="s">
        <v>22</v>
      </c>
      <c r="H9" s="1693" t="s">
        <v>22</v>
      </c>
      <c r="I9" s="1693" t="s">
        <v>22</v>
      </c>
    </row>
    <row customHeight="1" ht="11.25">
      <c r="A10" s="1693" t="s">
        <v>149</v>
      </c>
      <c r="B10" s="1693" t="s">
        <v>3619</v>
      </c>
      <c r="C10" s="1693" t="s">
        <v>22</v>
      </c>
      <c r="D10" s="1693" t="s">
        <v>3612</v>
      </c>
      <c r="E10" s="1693" t="s">
        <v>3609</v>
      </c>
      <c r="F10" s="1693" t="s">
        <v>22</v>
      </c>
      <c r="G10" s="1693" t="s">
        <v>22</v>
      </c>
      <c r="H10" s="1693" t="s">
        <v>22</v>
      </c>
      <c r="I10" s="1693" t="s">
        <v>22</v>
      </c>
    </row>
    <row customHeight="1" ht="11.25">
      <c r="A11" s="1693" t="s">
        <v>150</v>
      </c>
      <c r="B11" s="1693" t="s">
        <v>3620</v>
      </c>
      <c r="C11" s="1693" t="s">
        <v>22</v>
      </c>
      <c r="D11" s="1693" t="s">
        <v>3612</v>
      </c>
      <c r="E11" s="1693" t="s">
        <v>3613</v>
      </c>
      <c r="F11" s="1693" t="s">
        <v>22</v>
      </c>
      <c r="G11" s="1693" t="s">
        <v>22</v>
      </c>
      <c r="H11" s="1693" t="s">
        <v>22</v>
      </c>
      <c r="I11" s="1693" t="s">
        <v>22</v>
      </c>
    </row>
    <row customHeight="1" ht="11.25">
      <c r="A12" s="1693" t="s">
        <v>151</v>
      </c>
      <c r="B12" s="1693" t="s">
        <v>3621</v>
      </c>
      <c r="C12" s="1693" t="s">
        <v>22</v>
      </c>
      <c r="D12" s="1693" t="s">
        <v>3612</v>
      </c>
      <c r="E12" s="1693" t="s">
        <v>3615</v>
      </c>
      <c r="F12" s="1693" t="s">
        <v>22</v>
      </c>
      <c r="G12" s="1693" t="s">
        <v>22</v>
      </c>
      <c r="H12" s="1693" t="s">
        <v>22</v>
      </c>
      <c r="I12" s="1693" t="s">
        <v>22</v>
      </c>
    </row>
    <row customHeight="1" ht="11.25">
      <c r="A13" s="1693" t="s">
        <v>152</v>
      </c>
      <c r="B13" s="1693" t="s">
        <v>3622</v>
      </c>
      <c r="C13" s="1693" t="s">
        <v>22</v>
      </c>
      <c r="D13" s="1693" t="s">
        <v>3612</v>
      </c>
      <c r="E13" s="1693" t="s">
        <v>3615</v>
      </c>
      <c r="F13" s="1693" t="s">
        <v>22</v>
      </c>
      <c r="G13" s="1693" t="s">
        <v>22</v>
      </c>
      <c r="H13" s="1693" t="s">
        <v>22</v>
      </c>
      <c r="I13" s="1693" t="s">
        <v>22</v>
      </c>
    </row>
    <row customHeight="1" ht="11.25">
      <c r="A14" s="1693" t="s">
        <v>153</v>
      </c>
      <c r="B14" s="1693" t="s">
        <v>3623</v>
      </c>
      <c r="C14" s="1693" t="s">
        <v>22</v>
      </c>
      <c r="D14" s="1693" t="s">
        <v>3612</v>
      </c>
      <c r="E14" s="1693" t="s">
        <v>3615</v>
      </c>
      <c r="F14" s="1693" t="s">
        <v>22</v>
      </c>
      <c r="G14" s="1693" t="s">
        <v>22</v>
      </c>
      <c r="H14" s="1693" t="s">
        <v>22</v>
      </c>
      <c r="I14" s="1693" t="s">
        <v>22</v>
      </c>
    </row>
    <row customHeight="1" ht="11.25">
      <c r="A15" s="1693" t="s">
        <v>154</v>
      </c>
      <c r="B15" s="1693" t="s">
        <v>3624</v>
      </c>
      <c r="C15" s="1693" t="s">
        <v>22</v>
      </c>
      <c r="D15" s="1693" t="s">
        <v>3612</v>
      </c>
      <c r="E15" s="1693" t="s">
        <v>3615</v>
      </c>
      <c r="F15" s="1693" t="s">
        <v>22</v>
      </c>
      <c r="G15" s="1693" t="s">
        <v>22</v>
      </c>
      <c r="H15" s="1693" t="s">
        <v>22</v>
      </c>
      <c r="I15" s="1693" t="s">
        <v>22</v>
      </c>
    </row>
    <row customHeight="1" ht="11.25">
      <c r="A16" s="1693" t="s">
        <v>1864</v>
      </c>
      <c r="B16" s="1693" t="s">
        <v>3625</v>
      </c>
      <c r="C16" s="1693" t="s">
        <v>22</v>
      </c>
      <c r="D16" s="1693" t="s">
        <v>3626</v>
      </c>
      <c r="E16" s="1693" t="s">
        <v>3613</v>
      </c>
      <c r="F16" s="1693" t="s">
        <v>22</v>
      </c>
      <c r="G16" s="1693" t="s">
        <v>22</v>
      </c>
      <c r="H16" s="1693" t="s">
        <v>22</v>
      </c>
      <c r="I16" s="1693" t="s">
        <v>22</v>
      </c>
    </row>
    <row customHeight="1" ht="11.25">
      <c r="A17" s="1693" t="s">
        <v>1870</v>
      </c>
      <c r="B17" s="1693" t="s">
        <v>3627</v>
      </c>
      <c r="C17" s="1693" t="s">
        <v>22</v>
      </c>
      <c r="D17" s="1693" t="s">
        <v>3628</v>
      </c>
      <c r="E17" s="1693" t="s">
        <v>3613</v>
      </c>
      <c r="F17" s="1693" t="s">
        <v>22</v>
      </c>
      <c r="G17" s="1693" t="s">
        <v>22</v>
      </c>
      <c r="H17" s="1693" t="s">
        <v>22</v>
      </c>
      <c r="I17" s="1693" t="s">
        <v>22</v>
      </c>
    </row>
    <row customHeight="1" ht="11.25">
      <c r="A18" s="1693" t="s">
        <v>1882</v>
      </c>
      <c r="B18" s="1693" t="s">
        <v>3629</v>
      </c>
      <c r="C18" s="1693" t="s">
        <v>22</v>
      </c>
      <c r="D18" s="1693" t="s">
        <v>3628</v>
      </c>
      <c r="E18" s="1693" t="s">
        <v>3630</v>
      </c>
      <c r="F18" s="1693" t="s">
        <v>22</v>
      </c>
      <c r="G18" s="1693" t="s">
        <v>22</v>
      </c>
      <c r="H18" s="1693" t="s">
        <v>22</v>
      </c>
      <c r="I18" s="1693" t="s">
        <v>22</v>
      </c>
    </row>
    <row customHeight="1" ht="11.25">
      <c r="A19" s="1693" t="s">
        <v>1896</v>
      </c>
      <c r="B19" s="1693" t="s">
        <v>3631</v>
      </c>
      <c r="C19" s="1693" t="s">
        <v>22</v>
      </c>
      <c r="D19" s="1693" t="s">
        <v>3612</v>
      </c>
      <c r="E19" s="1693" t="s">
        <v>3630</v>
      </c>
      <c r="F19" s="1693" t="s">
        <v>22</v>
      </c>
      <c r="G19" s="1693" t="s">
        <v>22</v>
      </c>
      <c r="H19" s="1693" t="s">
        <v>22</v>
      </c>
      <c r="I19" s="1693" t="s">
        <v>22</v>
      </c>
    </row>
    <row customHeight="1" ht="11.25">
      <c r="A20" s="1693" t="s">
        <v>1908</v>
      </c>
      <c r="B20" s="1693" t="s">
        <v>3632</v>
      </c>
      <c r="C20" s="1693" t="s">
        <v>22</v>
      </c>
      <c r="D20" s="1693" t="s">
        <v>3612</v>
      </c>
      <c r="E20" s="1693" t="s">
        <v>3613</v>
      </c>
      <c r="F20" s="1693" t="s">
        <v>22</v>
      </c>
      <c r="G20" s="1693" t="s">
        <v>22</v>
      </c>
      <c r="H20" s="1693" t="s">
        <v>22</v>
      </c>
      <c r="I20" s="1693" t="s">
        <v>22</v>
      </c>
    </row>
    <row customHeight="1" ht="11.25">
      <c r="A21" s="1693" t="s">
        <v>1917</v>
      </c>
      <c r="B21" s="1693" t="s">
        <v>3633</v>
      </c>
      <c r="C21" s="1693" t="s">
        <v>22</v>
      </c>
      <c r="D21" s="1693" t="s">
        <v>3612</v>
      </c>
      <c r="E21" s="1693" t="s">
        <v>3630</v>
      </c>
      <c r="F21" s="1693" t="s">
        <v>22</v>
      </c>
      <c r="G21" s="1693" t="s">
        <v>22</v>
      </c>
      <c r="H21" s="1693" t="s">
        <v>22</v>
      </c>
      <c r="I21" s="1693" t="s">
        <v>22</v>
      </c>
    </row>
    <row customHeight="1" ht="11.25">
      <c r="A22" s="1693" t="s">
        <v>1933</v>
      </c>
      <c r="B22" s="1693" t="s">
        <v>3634</v>
      </c>
      <c r="C22" s="1693" t="s">
        <v>22</v>
      </c>
      <c r="D22" s="1693" t="s">
        <v>3612</v>
      </c>
      <c r="E22" s="1693" t="s">
        <v>3635</v>
      </c>
      <c r="F22" s="1693" t="s">
        <v>22</v>
      </c>
      <c r="G22" s="1693" t="s">
        <v>22</v>
      </c>
      <c r="H22" s="1693" t="s">
        <v>22</v>
      </c>
      <c r="I22" s="1693" t="s">
        <v>22</v>
      </c>
    </row>
    <row customHeight="1" ht="11.25">
      <c r="A23" s="1693" t="s">
        <v>1940</v>
      </c>
      <c r="B23" s="1693" t="s">
        <v>3636</v>
      </c>
      <c r="C23" s="1693" t="s">
        <v>22</v>
      </c>
      <c r="D23" s="1693" t="s">
        <v>3612</v>
      </c>
      <c r="E23" s="1693" t="s">
        <v>3615</v>
      </c>
      <c r="F23" s="1693" t="s">
        <v>22</v>
      </c>
      <c r="G23" s="1693" t="s">
        <v>22</v>
      </c>
      <c r="H23" s="1693" t="s">
        <v>22</v>
      </c>
      <c r="I23" s="1693" t="s">
        <v>22</v>
      </c>
    </row>
    <row customHeight="1" ht="11.25">
      <c r="A24" s="1693" t="s">
        <v>1948</v>
      </c>
      <c r="B24" s="1693" t="s">
        <v>3637</v>
      </c>
      <c r="C24" s="1693" t="s">
        <v>22</v>
      </c>
      <c r="D24" s="1693" t="s">
        <v>3612</v>
      </c>
      <c r="E24" s="1693" t="s">
        <v>3630</v>
      </c>
      <c r="F24" s="1693" t="s">
        <v>22</v>
      </c>
      <c r="G24" s="1693" t="s">
        <v>22</v>
      </c>
      <c r="H24" s="1693" t="s">
        <v>22</v>
      </c>
      <c r="I24" s="1693" t="s">
        <v>22</v>
      </c>
    </row>
    <row customHeight="1" ht="11.25">
      <c r="A25" s="1693" t="s">
        <v>1955</v>
      </c>
      <c r="B25" s="1693" t="s">
        <v>3638</v>
      </c>
      <c r="C25" s="1693" t="s">
        <v>22</v>
      </c>
      <c r="D25" s="1693" t="s">
        <v>3612</v>
      </c>
      <c r="E25" s="1693" t="s">
        <v>3613</v>
      </c>
      <c r="F25" s="1693" t="s">
        <v>22</v>
      </c>
      <c r="G25" s="1693" t="s">
        <v>22</v>
      </c>
      <c r="H25" s="1693" t="s">
        <v>22</v>
      </c>
      <c r="I25" s="1693" t="s">
        <v>22</v>
      </c>
    </row>
    <row customHeight="1" ht="11.25">
      <c r="A26" s="1693" t="s">
        <v>1959</v>
      </c>
      <c r="B26" s="1693" t="s">
        <v>3639</v>
      </c>
      <c r="C26" s="1693" t="s">
        <v>22</v>
      </c>
      <c r="D26" s="1693" t="s">
        <v>3640</v>
      </c>
      <c r="E26" s="1693" t="s">
        <v>3630</v>
      </c>
      <c r="F26" s="1693" t="s">
        <v>22</v>
      </c>
      <c r="G26" s="1693" t="s">
        <v>22</v>
      </c>
      <c r="H26" s="1693" t="s">
        <v>22</v>
      </c>
      <c r="I26" s="1693" t="s">
        <v>22</v>
      </c>
    </row>
    <row customHeight="1" ht="11.25">
      <c r="A27" s="1693" t="s">
        <v>1964</v>
      </c>
      <c r="B27" s="1693" t="s">
        <v>3641</v>
      </c>
      <c r="C27" s="1693" t="s">
        <v>22</v>
      </c>
      <c r="D27" s="1693" t="s">
        <v>3626</v>
      </c>
      <c r="E27" s="1693" t="s">
        <v>3635</v>
      </c>
      <c r="F27" s="1693" t="s">
        <v>22</v>
      </c>
      <c r="G27" s="1693" t="s">
        <v>22</v>
      </c>
      <c r="H27" s="1693" t="s">
        <v>22</v>
      </c>
      <c r="I27" s="1693" t="s">
        <v>22</v>
      </c>
    </row>
    <row customHeight="1" ht="11.25">
      <c r="A28" s="1693" t="s">
        <v>1972</v>
      </c>
      <c r="B28" s="1693" t="s">
        <v>3642</v>
      </c>
      <c r="C28" s="1693" t="s">
        <v>22</v>
      </c>
      <c r="D28" s="1693" t="s">
        <v>3606</v>
      </c>
      <c r="E28" s="1693" t="s">
        <v>3613</v>
      </c>
      <c r="F28" s="1693" t="s">
        <v>22</v>
      </c>
      <c r="G28" s="1693" t="s">
        <v>22</v>
      </c>
      <c r="H28" s="1693" t="s">
        <v>22</v>
      </c>
      <c r="I28" s="1693" t="s">
        <v>22</v>
      </c>
    </row>
    <row customHeight="1" ht="11.25">
      <c r="A29" s="1693" t="s">
        <v>1974</v>
      </c>
      <c r="B29" s="1693" t="s">
        <v>3643</v>
      </c>
      <c r="C29" s="1693" t="s">
        <v>22</v>
      </c>
      <c r="D29" s="1693" t="s">
        <v>3606</v>
      </c>
      <c r="E29" s="1693" t="s">
        <v>3609</v>
      </c>
      <c r="F29" s="1693" t="s">
        <v>22</v>
      </c>
      <c r="G29" s="1693" t="s">
        <v>22</v>
      </c>
      <c r="H29" s="1693" t="s">
        <v>22</v>
      </c>
      <c r="I29" s="1693" t="s">
        <v>22</v>
      </c>
    </row>
    <row customHeight="1" ht="11.25">
      <c r="A30" s="1693" t="s">
        <v>1977</v>
      </c>
      <c r="B30" s="1693" t="s">
        <v>3644</v>
      </c>
      <c r="C30" s="1693" t="s">
        <v>22</v>
      </c>
      <c r="D30" s="1693" t="s">
        <v>3612</v>
      </c>
      <c r="E30" s="1693" t="s">
        <v>3645</v>
      </c>
      <c r="F30" s="1693" t="s">
        <v>22</v>
      </c>
      <c r="G30" s="1693" t="s">
        <v>22</v>
      </c>
      <c r="H30" s="1693" t="s">
        <v>22</v>
      </c>
      <c r="I30" s="1693" t="s">
        <v>22</v>
      </c>
    </row>
    <row customHeight="1" ht="11.25">
      <c r="A31" s="1693" t="s">
        <v>1983</v>
      </c>
      <c r="B31" s="1693" t="s">
        <v>3646</v>
      </c>
      <c r="C31" s="1693" t="s">
        <v>22</v>
      </c>
      <c r="D31" s="1693" t="s">
        <v>3612</v>
      </c>
      <c r="E31" s="1693" t="s">
        <v>3630</v>
      </c>
      <c r="F31" s="1693" t="s">
        <v>22</v>
      </c>
      <c r="G31" s="1693" t="s">
        <v>22</v>
      </c>
      <c r="H31" s="1693" t="s">
        <v>22</v>
      </c>
      <c r="I31" s="1693" t="s">
        <v>22</v>
      </c>
    </row>
    <row customHeight="1" ht="11.25">
      <c r="A32" s="1693" t="s">
        <v>1985</v>
      </c>
      <c r="B32" s="1693" t="s">
        <v>3647</v>
      </c>
      <c r="C32" s="1693" t="s">
        <v>22</v>
      </c>
      <c r="D32" s="1693" t="s">
        <v>3606</v>
      </c>
      <c r="E32" s="1693" t="s">
        <v>3609</v>
      </c>
      <c r="F32" s="1693" t="s">
        <v>22</v>
      </c>
      <c r="G32" s="1693" t="s">
        <v>22</v>
      </c>
      <c r="H32" s="1693" t="s">
        <v>22</v>
      </c>
      <c r="I32" s="1693" t="s">
        <v>22</v>
      </c>
    </row>
    <row customHeight="1" ht="11.25">
      <c r="A33" s="1693" t="s">
        <v>1987</v>
      </c>
      <c r="B33" s="1693" t="s">
        <v>3648</v>
      </c>
      <c r="C33" s="1693" t="s">
        <v>22</v>
      </c>
      <c r="D33" s="1693" t="s">
        <v>3606</v>
      </c>
      <c r="E33" s="1693" t="s">
        <v>3613</v>
      </c>
      <c r="F33" s="1693" t="s">
        <v>22</v>
      </c>
      <c r="G33" s="1693" t="s">
        <v>22</v>
      </c>
      <c r="H33" s="1693" t="s">
        <v>22</v>
      </c>
      <c r="I33" s="1693" t="s">
        <v>22</v>
      </c>
    </row>
    <row customHeight="1" ht="11.25">
      <c r="A34" s="1693" t="s">
        <v>1989</v>
      </c>
      <c r="B34" s="1693" t="s">
        <v>3649</v>
      </c>
      <c r="C34" s="1693" t="s">
        <v>22</v>
      </c>
      <c r="D34" s="1693" t="s">
        <v>3606</v>
      </c>
      <c r="E34" s="1693" t="s">
        <v>3613</v>
      </c>
      <c r="F34" s="1693" t="s">
        <v>22</v>
      </c>
      <c r="G34" s="1693" t="s">
        <v>22</v>
      </c>
      <c r="H34" s="1693" t="s">
        <v>22</v>
      </c>
      <c r="I34" s="1693" t="s">
        <v>22</v>
      </c>
    </row>
    <row customHeight="1" ht="11.25">
      <c r="A35" s="1693" t="s">
        <v>1994</v>
      </c>
      <c r="B35" s="1693" t="s">
        <v>3650</v>
      </c>
      <c r="C35" s="1693" t="s">
        <v>22</v>
      </c>
      <c r="D35" s="1693" t="s">
        <v>3606</v>
      </c>
      <c r="E35" s="1693" t="s">
        <v>3651</v>
      </c>
      <c r="F35" s="1693" t="s">
        <v>22</v>
      </c>
      <c r="G35" s="1693" t="s">
        <v>22</v>
      </c>
      <c r="H35" s="1693" t="s">
        <v>22</v>
      </c>
      <c r="I35"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A11228-78F8-EAB3-3208-.8CB966F13D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823058-3858-6938-4877-93AD4EBA0762}"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351</v>
      </c>
      <c r="I1" s="2219"/>
      <c r="J1" s="2219"/>
      <c r="K1" s="2219"/>
      <c r="L1" s="2219"/>
      <c r="M1" s="2219"/>
      <c r="N1" s="2219"/>
      <c r="O1" s="2219"/>
      <c r="P1" s="2219"/>
      <c r="Q1" s="2219"/>
      <c r="R1" s="2219"/>
      <c r="T1" s="2219" t="s">
        <v>352</v>
      </c>
      <c r="U1" s="2219"/>
      <c r="V1" s="2219"/>
      <c r="X1" s="2219" t="s">
        <v>353</v>
      </c>
      <c r="Y1" s="2219"/>
      <c r="Z1" s="2219"/>
      <c r="AB1" s="2219" t="s">
        <v>354</v>
      </c>
      <c r="AC1" s="2219"/>
      <c r="AT1" s="449" t="s">
        <v>14</v>
      </c>
    </row>
    <row customHeight="1" ht="14.25" hidden="1">
      <c r="AT2" s="449">
        <v>0</v>
      </c>
    </row>
    <row s="1615" customFormat="1" customHeight="1" ht="5.25">
      <c r="C3" s="703"/>
      <c r="D3" s="704"/>
      <c r="E3" s="704"/>
      <c r="F3" s="704"/>
      <c r="G3" s="704"/>
      <c r="H3" s="704" t="s">
        <v>355</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299</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300</v>
      </c>
      <c r="AF7" s="2225" t="s">
        <v>300</v>
      </c>
      <c r="AG7" s="2225" t="s">
        <v>300</v>
      </c>
      <c r="AH7" s="2225" t="s">
        <v>300</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356</v>
      </c>
      <c r="I8" s="2228" t="s">
        <v>357</v>
      </c>
      <c r="J8" s="2225" t="s">
        <v>358</v>
      </c>
      <c r="K8" s="2225"/>
      <c r="L8" s="2225"/>
      <c r="M8" s="2220"/>
      <c r="N8" s="2225" t="s">
        <v>359</v>
      </c>
      <c r="O8" s="2225"/>
      <c r="P8" s="2225" t="s">
        <v>360</v>
      </c>
      <c r="Q8" s="2225"/>
      <c r="R8" s="2232" t="s">
        <v>361</v>
      </c>
      <c r="S8" s="826"/>
      <c r="T8" s="2230" t="s">
        <v>362</v>
      </c>
      <c r="U8" s="2230" t="s">
        <v>363</v>
      </c>
      <c r="V8" s="2230" t="s">
        <v>364</v>
      </c>
      <c r="W8" s="828"/>
      <c r="X8" s="2230" t="s">
        <v>365</v>
      </c>
      <c r="Y8" s="2230" t="s">
        <v>366</v>
      </c>
      <c r="Z8" s="2230" t="s">
        <v>367</v>
      </c>
      <c r="AA8" s="828"/>
      <c r="AB8" s="2230" t="s">
        <v>368</v>
      </c>
      <c r="AC8" s="2230" t="s">
        <v>361</v>
      </c>
      <c r="AD8" s="828"/>
      <c r="AE8" s="2225"/>
      <c r="AF8" s="2225"/>
      <c r="AG8" s="2225"/>
      <c r="AH8" s="2225"/>
      <c r="AT8" s="449">
        <v>26</v>
      </c>
    </row>
    <row customHeight="1" ht="46.199999999999996">
      <c r="C9" s="452"/>
      <c r="D9" s="2129"/>
      <c r="E9" s="2225"/>
      <c r="F9" s="2225"/>
      <c r="G9" s="831"/>
      <c r="H9" s="2227"/>
      <c r="I9" s="2229"/>
      <c r="J9" s="427" t="s">
        <v>369</v>
      </c>
      <c r="K9" s="427" t="s">
        <v>370</v>
      </c>
      <c r="L9" s="427" t="s">
        <v>371</v>
      </c>
      <c r="M9" s="433" t="s">
        <v>372</v>
      </c>
      <c r="N9" s="427" t="s">
        <v>373</v>
      </c>
      <c r="O9" s="427" t="s">
        <v>372</v>
      </c>
      <c r="P9" s="427" t="s">
        <v>374</v>
      </c>
      <c r="Q9" s="427" t="s">
        <v>372</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375</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376</v>
      </c>
      <c r="AF12" s="2223" t="s">
        <v>377</v>
      </c>
      <c r="AG12" s="2223" t="s">
        <v>378</v>
      </c>
      <c r="AH12" s="2223" t="s">
        <v>379</v>
      </c>
      <c r="AI12" s="449"/>
      <c r="AM12" s="513"/>
      <c r="AP12" s="502" t="s">
        <v>380</v>
      </c>
      <c r="AQ12" s="502" t="s">
        <v>380</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D4AB71-34D7-E068-0BC8-9876E86B893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131</v>
      </c>
      <c r="B1" s="185" t="s">
        <v>3652</v>
      </c>
    </row>
    <row customHeight="1" ht="11.25">
      <c r="A2" s="185" t="s">
        <v>98</v>
      </c>
      <c r="B2" s="185" t="s">
        <v>3653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C44BA8-6618-ECCA-4F48-0F419D7E70A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3654</v>
      </c>
      <c r="B1" s="837" t="s">
        <v>3655</v>
      </c>
    </row>
    <row customHeight="1" ht="11.25">
      <c r="A2" s="837">
        <v>4213775</v>
      </c>
      <c r="B2" s="837" t="s">
        <v>1622</v>
      </c>
    </row>
    <row customHeight="1" ht="11.25">
      <c r="A3" s="837">
        <v>4213784</v>
      </c>
      <c r="B3" s="837" t="s">
        <v>1656</v>
      </c>
    </row>
    <row customHeight="1" ht="11.25">
      <c r="A4" s="837">
        <v>4213781</v>
      </c>
      <c r="B4" s="837" t="s">
        <v>1649</v>
      </c>
    </row>
    <row customHeight="1" ht="11.25">
      <c r="A5" s="837">
        <v>4213776</v>
      </c>
      <c r="B5" s="837" t="s">
        <v>167</v>
      </c>
    </row>
    <row customHeight="1" ht="11.25">
      <c r="A6" s="837">
        <v>4213777</v>
      </c>
      <c r="B6" s="837" t="s">
        <v>173</v>
      </c>
    </row>
    <row customHeight="1" ht="11.25">
      <c r="A7" s="837">
        <v>4213778</v>
      </c>
      <c r="B7" s="837" t="s">
        <v>179</v>
      </c>
    </row>
    <row customHeight="1" ht="11.25">
      <c r="A8" s="837">
        <v>4213780</v>
      </c>
      <c r="B8" s="837" t="s">
        <v>185</v>
      </c>
    </row>
    <row customHeight="1" ht="11.25">
      <c r="A9" s="837">
        <v>4213779</v>
      </c>
      <c r="B9" s="837" t="s">
        <v>1789</v>
      </c>
    </row>
    <row customHeight="1" ht="11.25">
      <c r="A10" s="837">
        <v>4213783</v>
      </c>
      <c r="B10" s="837" t="s">
        <v>1804</v>
      </c>
    </row>
    <row customHeight="1" ht="11.25">
      <c r="A11" s="837">
        <v>4213782</v>
      </c>
      <c r="B11" s="837"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A45E7-85AF-42DB-83C8-0D963E55D4E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3654</v>
      </c>
      <c r="B1" s="837" t="s">
        <v>3656</v>
      </c>
    </row>
    <row customHeight="1" ht="11.25">
      <c r="A2" s="837" t="s">
        <v>3657</v>
      </c>
      <c r="B2" s="837" t="s">
        <v>1902</v>
      </c>
    </row>
    <row customHeight="1" ht="11.25">
      <c r="A3" s="837" t="s">
        <v>3658</v>
      </c>
      <c r="B3" s="837" t="s">
        <v>1912</v>
      </c>
    </row>
    <row customHeight="1" ht="11.25">
      <c r="A4" s="837" t="s">
        <v>3659</v>
      </c>
      <c r="B4" s="837" t="s">
        <v>1921</v>
      </c>
    </row>
    <row customHeight="1" ht="11.25">
      <c r="A5" s="837" t="s">
        <v>3660</v>
      </c>
      <c r="B5" s="837" t="s">
        <v>1930</v>
      </c>
    </row>
    <row customHeight="1" ht="11.25">
      <c r="A6" s="837" t="s">
        <v>3661</v>
      </c>
      <c r="B6" s="837" t="s">
        <v>1936</v>
      </c>
    </row>
    <row customHeight="1" ht="11.25">
      <c r="A7" s="837" t="s">
        <v>3662</v>
      </c>
      <c r="B7" s="837" t="s">
        <v>1944</v>
      </c>
    </row>
    <row customHeight="1" ht="11.25">
      <c r="A8" s="837" t="s">
        <v>3663</v>
      </c>
      <c r="B8" s="837" t="s">
        <v>1951</v>
      </c>
    </row>
    <row customHeight="1" ht="11.25">
      <c r="A9" s="837" t="s">
        <v>3664</v>
      </c>
      <c r="B9" s="837" t="s">
        <v>1957</v>
      </c>
    </row>
    <row customHeight="1" ht="11.25">
      <c r="A10" s="837" t="s">
        <v>118</v>
      </c>
      <c r="B10" s="837" t="s">
        <v>1961</v>
      </c>
    </row>
    <row customHeight="1" ht="11.25">
      <c r="A11" s="837" t="s">
        <v>3665</v>
      </c>
      <c r="B11" s="837" t="s">
        <v>1968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D71758-D618-5B17-EA48-15BF4CE20B18}" mc:Ignorable="x14ac xr xr2 xr3">
  <sheetPr>
    <tabColor rgb="FFFFCC99"/>
  </sheetPr>
  <dimension ref="A1:G97"/>
  <sheetViews>
    <sheetView topLeftCell="A1" showGridLines="0" workbookViewId="0">
      <selection activeCell="A1" sqref="A1"/>
    </sheetView>
  </sheetViews>
  <sheetFormatPr customHeight="1" defaultRowHeight="11.25"/>
  <sheetData>
    <row customHeight="1" ht="11.25">
      <c r="A1" s="375" t="s">
        <v>3364</v>
      </c>
      <c r="B1" s="375" t="s">
        <v>3365</v>
      </c>
      <c r="C1" s="375" t="s">
        <v>3366</v>
      </c>
      <c r="D1" s="375" t="s">
        <v>3367</v>
      </c>
      <c r="E1" s="0" t="s">
        <v>3368</v>
      </c>
      <c r="F1" s="0" t="s">
        <v>3369</v>
      </c>
      <c r="G1" s="0" t="s">
        <v>3370</v>
      </c>
    </row>
    <row customHeight="1" ht="11.25">
      <c r="A2" s="0" t="s">
        <v>16</v>
      </c>
      <c r="B2" s="0" t="s">
        <v>3371</v>
      </c>
      <c r="C2" s="0" t="s">
        <v>3372</v>
      </c>
      <c r="D2" s="0" t="s">
        <v>3373</v>
      </c>
      <c r="E2" s="0" t="s">
        <v>3374</v>
      </c>
      <c r="F2" s="0" t="s">
        <v>3375</v>
      </c>
      <c r="G2" s="0" t="s">
        <v>109</v>
      </c>
    </row>
    <row customHeight="1" ht="11.25">
      <c r="A3" s="0" t="s">
        <v>16</v>
      </c>
      <c r="B3" s="0" t="s">
        <v>3371</v>
      </c>
      <c r="C3" s="0" t="s">
        <v>3372</v>
      </c>
      <c r="D3" s="0" t="s">
        <v>3371</v>
      </c>
      <c r="E3" s="0" t="s">
        <v>3372</v>
      </c>
      <c r="F3" s="0" t="s">
        <v>3376</v>
      </c>
      <c r="G3" s="0" t="s">
        <v>110</v>
      </c>
    </row>
    <row customHeight="1" ht="11.25">
      <c r="A4" s="0" t="s">
        <v>16</v>
      </c>
      <c r="B4" s="0" t="s">
        <v>3371</v>
      </c>
      <c r="C4" s="0" t="s">
        <v>3372</v>
      </c>
      <c r="D4" s="0" t="s">
        <v>3377</v>
      </c>
      <c r="E4" s="0" t="s">
        <v>3378</v>
      </c>
      <c r="F4" s="0" t="s">
        <v>3375</v>
      </c>
      <c r="G4" s="0" t="s">
        <v>90</v>
      </c>
    </row>
    <row customHeight="1" ht="11.25">
      <c r="A5" s="0" t="s">
        <v>16</v>
      </c>
      <c r="B5" s="0" t="s">
        <v>3371</v>
      </c>
      <c r="C5" s="0" t="s">
        <v>3372</v>
      </c>
      <c r="D5" s="0" t="s">
        <v>3379</v>
      </c>
      <c r="E5" s="0" t="s">
        <v>3380</v>
      </c>
      <c r="F5" s="0" t="s">
        <v>3375</v>
      </c>
      <c r="G5" s="0" t="s">
        <v>91</v>
      </c>
    </row>
    <row customHeight="1" ht="11.25">
      <c r="A6" s="0" t="s">
        <v>16</v>
      </c>
      <c r="B6" s="0" t="s">
        <v>3381</v>
      </c>
      <c r="C6" s="0" t="s">
        <v>3382</v>
      </c>
      <c r="D6" s="0" t="s">
        <v>3383</v>
      </c>
      <c r="E6" s="0" t="s">
        <v>3384</v>
      </c>
      <c r="F6" s="0" t="s">
        <v>3375</v>
      </c>
      <c r="G6" s="0" t="s">
        <v>111</v>
      </c>
    </row>
    <row customHeight="1" ht="11.25">
      <c r="A7" s="0" t="s">
        <v>16</v>
      </c>
      <c r="B7" s="0" t="s">
        <v>3381</v>
      </c>
      <c r="C7" s="0" t="s">
        <v>3382</v>
      </c>
      <c r="D7" s="0" t="s">
        <v>3381</v>
      </c>
      <c r="E7" s="0" t="s">
        <v>3382</v>
      </c>
      <c r="F7" s="0" t="s">
        <v>3376</v>
      </c>
      <c r="G7" s="0" t="s">
        <v>92</v>
      </c>
    </row>
    <row customHeight="1" ht="11.25">
      <c r="A8" s="0" t="s">
        <v>16</v>
      </c>
      <c r="B8" s="0" t="s">
        <v>3381</v>
      </c>
      <c r="C8" s="0" t="s">
        <v>3382</v>
      </c>
      <c r="D8" s="0" t="s">
        <v>3385</v>
      </c>
      <c r="E8" s="0" t="s">
        <v>3386</v>
      </c>
      <c r="F8" s="0" t="s">
        <v>3375</v>
      </c>
      <c r="G8" s="0" t="s">
        <v>93</v>
      </c>
    </row>
    <row customHeight="1" ht="11.25">
      <c r="A9" s="0" t="s">
        <v>16</v>
      </c>
      <c r="B9" s="0" t="s">
        <v>3381</v>
      </c>
      <c r="C9" s="0" t="s">
        <v>3382</v>
      </c>
      <c r="D9" s="0" t="s">
        <v>3387</v>
      </c>
      <c r="E9" s="0" t="s">
        <v>3388</v>
      </c>
      <c r="F9" s="0" t="s">
        <v>3375</v>
      </c>
      <c r="G9" s="0" t="s">
        <v>112</v>
      </c>
    </row>
    <row customHeight="1" ht="11.25">
      <c r="A10" s="0" t="s">
        <v>16</v>
      </c>
      <c r="B10" s="0" t="s">
        <v>3381</v>
      </c>
      <c r="C10" s="0" t="s">
        <v>3382</v>
      </c>
      <c r="D10" s="0" t="s">
        <v>3389</v>
      </c>
      <c r="E10" s="0" t="s">
        <v>3390</v>
      </c>
      <c r="F10" s="0" t="s">
        <v>3375</v>
      </c>
      <c r="G10" s="0" t="s">
        <v>149</v>
      </c>
    </row>
    <row customHeight="1" ht="11.25">
      <c r="A11" s="0" t="s">
        <v>16</v>
      </c>
      <c r="B11" s="0" t="s">
        <v>3381</v>
      </c>
      <c r="C11" s="0" t="s">
        <v>3382</v>
      </c>
      <c r="D11" s="0" t="s">
        <v>3391</v>
      </c>
      <c r="E11" s="0" t="s">
        <v>3392</v>
      </c>
      <c r="F11" s="0" t="s">
        <v>3375</v>
      </c>
      <c r="G11" s="0" t="s">
        <v>150</v>
      </c>
    </row>
    <row customHeight="1" ht="11.25">
      <c r="A12" s="0" t="s">
        <v>16</v>
      </c>
      <c r="B12" s="0" t="s">
        <v>3393</v>
      </c>
      <c r="C12" s="0" t="s">
        <v>3394</v>
      </c>
      <c r="D12" s="0" t="s">
        <v>3393</v>
      </c>
      <c r="E12" s="0" t="s">
        <v>3394</v>
      </c>
      <c r="F12" s="0" t="s">
        <v>3376</v>
      </c>
      <c r="G12" s="0" t="s">
        <v>151</v>
      </c>
    </row>
    <row customHeight="1" ht="11.25">
      <c r="A13" s="0" t="s">
        <v>16</v>
      </c>
      <c r="B13" s="0" t="s">
        <v>3393</v>
      </c>
      <c r="C13" s="0" t="s">
        <v>3394</v>
      </c>
      <c r="D13" s="0" t="s">
        <v>3395</v>
      </c>
      <c r="E13" s="0" t="s">
        <v>3396</v>
      </c>
      <c r="F13" s="0" t="s">
        <v>3375</v>
      </c>
      <c r="G13" s="0" t="s">
        <v>152</v>
      </c>
    </row>
    <row customHeight="1" ht="11.25">
      <c r="A14" s="0" t="s">
        <v>16</v>
      </c>
      <c r="B14" s="0" t="s">
        <v>3393</v>
      </c>
      <c r="C14" s="0" t="s">
        <v>3394</v>
      </c>
      <c r="D14" s="0" t="s">
        <v>3397</v>
      </c>
      <c r="E14" s="0" t="s">
        <v>3398</v>
      </c>
      <c r="F14" s="0" t="s">
        <v>3375</v>
      </c>
      <c r="G14" s="0" t="s">
        <v>153</v>
      </c>
    </row>
    <row customHeight="1" ht="11.25">
      <c r="A15" s="0" t="s">
        <v>16</v>
      </c>
      <c r="B15" s="0" t="s">
        <v>3393</v>
      </c>
      <c r="C15" s="0" t="s">
        <v>3394</v>
      </c>
      <c r="D15" s="0" t="s">
        <v>3399</v>
      </c>
      <c r="E15" s="0" t="s">
        <v>3400</v>
      </c>
      <c r="F15" s="0" t="s">
        <v>3375</v>
      </c>
      <c r="G15" s="0" t="s">
        <v>154</v>
      </c>
    </row>
    <row customHeight="1" ht="11.25">
      <c r="A16" s="0" t="s">
        <v>16</v>
      </c>
      <c r="B16" s="0" t="s">
        <v>3401</v>
      </c>
      <c r="C16" s="0" t="s">
        <v>3402</v>
      </c>
      <c r="D16" s="0" t="s">
        <v>3403</v>
      </c>
      <c r="E16" s="0" t="s">
        <v>3404</v>
      </c>
      <c r="F16" s="0" t="s">
        <v>3375</v>
      </c>
      <c r="G16" s="0" t="s">
        <v>1864</v>
      </c>
    </row>
    <row customHeight="1" ht="11.25">
      <c r="A17" s="0" t="s">
        <v>16</v>
      </c>
      <c r="B17" s="0" t="s">
        <v>3401</v>
      </c>
      <c r="C17" s="0" t="s">
        <v>3402</v>
      </c>
      <c r="D17" s="0" t="s">
        <v>3401</v>
      </c>
      <c r="E17" s="0" t="s">
        <v>3402</v>
      </c>
      <c r="F17" s="0" t="s">
        <v>3376</v>
      </c>
      <c r="G17" s="0" t="s">
        <v>1870</v>
      </c>
    </row>
    <row customHeight="1" ht="11.25">
      <c r="A18" s="0" t="s">
        <v>16</v>
      </c>
      <c r="B18" s="0" t="s">
        <v>3401</v>
      </c>
      <c r="C18" s="0" t="s">
        <v>3402</v>
      </c>
      <c r="D18" s="0" t="s">
        <v>3405</v>
      </c>
      <c r="E18" s="0" t="s">
        <v>3406</v>
      </c>
      <c r="F18" s="0" t="s">
        <v>3407</v>
      </c>
      <c r="G18" s="0" t="s">
        <v>1882</v>
      </c>
    </row>
    <row customHeight="1" ht="11.25">
      <c r="A19" s="0" t="s">
        <v>16</v>
      </c>
      <c r="B19" s="0" t="s">
        <v>3401</v>
      </c>
      <c r="C19" s="0" t="s">
        <v>3402</v>
      </c>
      <c r="D19" s="0" t="s">
        <v>3408</v>
      </c>
      <c r="E19" s="0" t="s">
        <v>3409</v>
      </c>
      <c r="F19" s="0" t="s">
        <v>3375</v>
      </c>
      <c r="G19" s="0" t="s">
        <v>1896</v>
      </c>
    </row>
    <row customHeight="1" ht="11.25">
      <c r="A20" s="0" t="s">
        <v>16</v>
      </c>
      <c r="B20" s="0" t="s">
        <v>3401</v>
      </c>
      <c r="C20" s="0" t="s">
        <v>3402</v>
      </c>
      <c r="D20" s="0" t="s">
        <v>3410</v>
      </c>
      <c r="E20" s="0" t="s">
        <v>3411</v>
      </c>
      <c r="F20" s="0" t="s">
        <v>3375</v>
      </c>
      <c r="G20" s="0" t="s">
        <v>1908</v>
      </c>
    </row>
    <row customHeight="1" ht="11.25">
      <c r="A21" s="0" t="s">
        <v>16</v>
      </c>
      <c r="B21" s="0" t="s">
        <v>3401</v>
      </c>
      <c r="C21" s="0" t="s">
        <v>3402</v>
      </c>
      <c r="D21" s="0" t="s">
        <v>3412</v>
      </c>
      <c r="E21" s="0" t="s">
        <v>3413</v>
      </c>
      <c r="F21" s="0" t="s">
        <v>3375</v>
      </c>
      <c r="G21" s="0" t="s">
        <v>1917</v>
      </c>
    </row>
    <row customHeight="1" ht="11.25">
      <c r="A22" s="0" t="s">
        <v>16</v>
      </c>
      <c r="B22" s="0" t="s">
        <v>3414</v>
      </c>
      <c r="C22" s="0" t="s">
        <v>3415</v>
      </c>
      <c r="D22" s="0" t="s">
        <v>3416</v>
      </c>
      <c r="E22" s="0" t="s">
        <v>3417</v>
      </c>
      <c r="F22" s="0" t="s">
        <v>3407</v>
      </c>
      <c r="G22" s="0" t="s">
        <v>1933</v>
      </c>
    </row>
    <row customHeight="1" ht="11.25">
      <c r="A23" s="0" t="s">
        <v>16</v>
      </c>
      <c r="B23" s="0" t="s">
        <v>3414</v>
      </c>
      <c r="C23" s="0" t="s">
        <v>3415</v>
      </c>
      <c r="D23" s="0" t="s">
        <v>3414</v>
      </c>
      <c r="E23" s="0" t="s">
        <v>3415</v>
      </c>
      <c r="F23" s="0" t="s">
        <v>3376</v>
      </c>
      <c r="G23" s="0" t="s">
        <v>1940</v>
      </c>
    </row>
    <row customHeight="1" ht="11.25">
      <c r="A24" s="0" t="s">
        <v>16</v>
      </c>
      <c r="B24" s="0" t="s">
        <v>3414</v>
      </c>
      <c r="C24" s="0" t="s">
        <v>3415</v>
      </c>
      <c r="D24" s="0" t="s">
        <v>3418</v>
      </c>
      <c r="E24" s="0" t="s">
        <v>3419</v>
      </c>
      <c r="F24" s="0" t="s">
        <v>3375</v>
      </c>
      <c r="G24" s="0" t="s">
        <v>1948</v>
      </c>
    </row>
    <row customHeight="1" ht="11.25">
      <c r="A25" s="0" t="s">
        <v>16</v>
      </c>
      <c r="B25" s="0" t="s">
        <v>3414</v>
      </c>
      <c r="C25" s="0" t="s">
        <v>3415</v>
      </c>
      <c r="D25" s="0" t="s">
        <v>3420</v>
      </c>
      <c r="E25" s="0" t="s">
        <v>3421</v>
      </c>
      <c r="F25" s="0" t="s">
        <v>3375</v>
      </c>
      <c r="G25" s="0" t="s">
        <v>1955</v>
      </c>
    </row>
    <row customHeight="1" ht="11.25">
      <c r="A26" s="0" t="s">
        <v>16</v>
      </c>
      <c r="B26" s="0" t="s">
        <v>3414</v>
      </c>
      <c r="C26" s="0" t="s">
        <v>3415</v>
      </c>
      <c r="D26" s="0" t="s">
        <v>3422</v>
      </c>
      <c r="E26" s="0" t="s">
        <v>3423</v>
      </c>
      <c r="F26" s="0" t="s">
        <v>3375</v>
      </c>
      <c r="G26" s="0" t="s">
        <v>1959</v>
      </c>
    </row>
    <row customHeight="1" ht="11.25">
      <c r="A27" s="0" t="s">
        <v>16</v>
      </c>
      <c r="B27" s="0" t="s">
        <v>3424</v>
      </c>
      <c r="C27" s="0" t="s">
        <v>3425</v>
      </c>
      <c r="D27" s="0" t="s">
        <v>3426</v>
      </c>
      <c r="E27" s="0" t="s">
        <v>3427</v>
      </c>
      <c r="F27" s="0" t="s">
        <v>3375</v>
      </c>
      <c r="G27" s="0" t="s">
        <v>1964</v>
      </c>
    </row>
    <row customHeight="1" ht="11.25">
      <c r="A28" s="0" t="s">
        <v>16</v>
      </c>
      <c r="B28" s="0" t="s">
        <v>3424</v>
      </c>
      <c r="C28" s="0" t="s">
        <v>3425</v>
      </c>
      <c r="D28" s="0" t="s">
        <v>3428</v>
      </c>
      <c r="E28" s="0" t="s">
        <v>3429</v>
      </c>
      <c r="F28" s="0" t="s">
        <v>3407</v>
      </c>
      <c r="G28" s="0" t="s">
        <v>1972</v>
      </c>
    </row>
    <row customHeight="1" ht="11.25">
      <c r="A29" s="0" t="s">
        <v>16</v>
      </c>
      <c r="B29" s="0" t="s">
        <v>3424</v>
      </c>
      <c r="C29" s="0" t="s">
        <v>3425</v>
      </c>
      <c r="D29" s="0" t="s">
        <v>3430</v>
      </c>
      <c r="E29" s="0" t="s">
        <v>3431</v>
      </c>
      <c r="F29" s="0" t="s">
        <v>3375</v>
      </c>
      <c r="G29" s="0" t="s">
        <v>1974</v>
      </c>
    </row>
    <row customHeight="1" ht="11.25">
      <c r="A30" s="0" t="s">
        <v>16</v>
      </c>
      <c r="B30" s="0" t="s">
        <v>3424</v>
      </c>
      <c r="C30" s="0" t="s">
        <v>3425</v>
      </c>
      <c r="D30" s="0" t="s">
        <v>3424</v>
      </c>
      <c r="E30" s="0" t="s">
        <v>3425</v>
      </c>
      <c r="F30" s="0" t="s">
        <v>3376</v>
      </c>
      <c r="G30" s="0" t="s">
        <v>1977</v>
      </c>
    </row>
    <row customHeight="1" ht="11.25">
      <c r="A31" s="0" t="s">
        <v>16</v>
      </c>
      <c r="B31" s="0" t="s">
        <v>3424</v>
      </c>
      <c r="C31" s="0" t="s">
        <v>3425</v>
      </c>
      <c r="D31" s="0" t="s">
        <v>3432</v>
      </c>
      <c r="E31" s="0" t="s">
        <v>3433</v>
      </c>
      <c r="F31" s="0" t="s">
        <v>3375</v>
      </c>
      <c r="G31" s="0" t="s">
        <v>1983</v>
      </c>
    </row>
    <row customHeight="1" ht="11.25">
      <c r="A32" s="0" t="s">
        <v>16</v>
      </c>
      <c r="B32" s="0" t="s">
        <v>3434</v>
      </c>
      <c r="C32" s="0" t="s">
        <v>3435</v>
      </c>
      <c r="D32" s="0" t="s">
        <v>3436</v>
      </c>
      <c r="E32" s="0" t="s">
        <v>3437</v>
      </c>
      <c r="F32" s="0" t="s">
        <v>3407</v>
      </c>
      <c r="G32" s="0" t="s">
        <v>1985</v>
      </c>
    </row>
    <row customHeight="1" ht="11.25">
      <c r="A33" s="0" t="s">
        <v>16</v>
      </c>
      <c r="B33" s="0" t="s">
        <v>3434</v>
      </c>
      <c r="C33" s="0" t="s">
        <v>3435</v>
      </c>
      <c r="D33" s="0" t="s">
        <v>3434</v>
      </c>
      <c r="E33" s="0" t="s">
        <v>3435</v>
      </c>
      <c r="F33" s="0" t="s">
        <v>3376</v>
      </c>
      <c r="G33" s="0" t="s">
        <v>1987</v>
      </c>
    </row>
    <row customHeight="1" ht="11.25">
      <c r="A34" s="0" t="s">
        <v>16</v>
      </c>
      <c r="B34" s="0" t="s">
        <v>3434</v>
      </c>
      <c r="C34" s="0" t="s">
        <v>3435</v>
      </c>
      <c r="D34" s="0" t="s">
        <v>3438</v>
      </c>
      <c r="E34" s="0" t="s">
        <v>3439</v>
      </c>
      <c r="F34" s="0" t="s">
        <v>3375</v>
      </c>
      <c r="G34" s="0" t="s">
        <v>1989</v>
      </c>
    </row>
    <row customHeight="1" ht="11.25">
      <c r="A35" s="0" t="s">
        <v>16</v>
      </c>
      <c r="B35" s="0" t="s">
        <v>3434</v>
      </c>
      <c r="C35" s="0" t="s">
        <v>3435</v>
      </c>
      <c r="D35" s="0" t="s">
        <v>3440</v>
      </c>
      <c r="E35" s="0" t="s">
        <v>3441</v>
      </c>
      <c r="F35" s="0" t="s">
        <v>3375</v>
      </c>
      <c r="G35" s="0" t="s">
        <v>1994</v>
      </c>
    </row>
    <row customHeight="1" ht="11.25">
      <c r="A36" s="0" t="s">
        <v>16</v>
      </c>
      <c r="B36" s="0" t="s">
        <v>3442</v>
      </c>
      <c r="C36" s="0" t="s">
        <v>3443</v>
      </c>
      <c r="D36" s="0" t="s">
        <v>3444</v>
      </c>
      <c r="E36" s="0" t="s">
        <v>3445</v>
      </c>
      <c r="F36" s="0" t="s">
        <v>3375</v>
      </c>
      <c r="G36" s="0" t="s">
        <v>1999</v>
      </c>
    </row>
    <row customHeight="1" ht="11.25">
      <c r="A37" s="0" t="s">
        <v>16</v>
      </c>
      <c r="B37" s="0" t="s">
        <v>3442</v>
      </c>
      <c r="C37" s="0" t="s">
        <v>3443</v>
      </c>
      <c r="D37" s="0" t="s">
        <v>3446</v>
      </c>
      <c r="E37" s="0" t="s">
        <v>3447</v>
      </c>
      <c r="F37" s="0" t="s">
        <v>3375</v>
      </c>
      <c r="G37" s="0" t="s">
        <v>2003</v>
      </c>
    </row>
    <row customHeight="1" ht="11.25">
      <c r="A38" s="0" t="s">
        <v>16</v>
      </c>
      <c r="B38" s="0" t="s">
        <v>3442</v>
      </c>
      <c r="C38" s="0" t="s">
        <v>3443</v>
      </c>
      <c r="D38" s="0" t="s">
        <v>3442</v>
      </c>
      <c r="E38" s="0" t="s">
        <v>3443</v>
      </c>
      <c r="F38" s="0" t="s">
        <v>3376</v>
      </c>
      <c r="G38" s="0" t="s">
        <v>2011</v>
      </c>
    </row>
    <row customHeight="1" ht="11.25">
      <c r="A39" s="0" t="s">
        <v>16</v>
      </c>
      <c r="B39" s="0" t="s">
        <v>3442</v>
      </c>
      <c r="C39" s="0" t="s">
        <v>3443</v>
      </c>
      <c r="D39" s="0" t="s">
        <v>3448</v>
      </c>
      <c r="E39" s="0" t="s">
        <v>3449</v>
      </c>
      <c r="F39" s="0" t="s">
        <v>3375</v>
      </c>
      <c r="G39" s="0" t="s">
        <v>2017</v>
      </c>
    </row>
    <row customHeight="1" ht="11.25">
      <c r="A40" s="0" t="s">
        <v>16</v>
      </c>
      <c r="B40" s="0" t="s">
        <v>3442</v>
      </c>
      <c r="C40" s="0" t="s">
        <v>3443</v>
      </c>
      <c r="D40" s="0" t="s">
        <v>3450</v>
      </c>
      <c r="E40" s="0" t="s">
        <v>3451</v>
      </c>
      <c r="F40" s="0" t="s">
        <v>3375</v>
      </c>
      <c r="G40" s="0" t="s">
        <v>2022</v>
      </c>
    </row>
    <row customHeight="1" ht="11.25">
      <c r="A41" s="0" t="s">
        <v>16</v>
      </c>
      <c r="B41" s="0" t="s">
        <v>3452</v>
      </c>
      <c r="C41" s="0" t="s">
        <v>3453</v>
      </c>
      <c r="D41" s="0" t="s">
        <v>3454</v>
      </c>
      <c r="E41" s="0" t="s">
        <v>3455</v>
      </c>
      <c r="F41" s="0" t="s">
        <v>3375</v>
      </c>
      <c r="G41" s="0" t="s">
        <v>2026</v>
      </c>
    </row>
    <row customHeight="1" ht="11.25">
      <c r="A42" s="0" t="s">
        <v>16</v>
      </c>
      <c r="B42" s="0" t="s">
        <v>3452</v>
      </c>
      <c r="C42" s="0" t="s">
        <v>3453</v>
      </c>
      <c r="D42" s="0" t="s">
        <v>3456</v>
      </c>
      <c r="E42" s="0" t="s">
        <v>3457</v>
      </c>
      <c r="F42" s="0" t="s">
        <v>3375</v>
      </c>
      <c r="G42" s="0" t="s">
        <v>2029</v>
      </c>
    </row>
    <row customHeight="1" ht="11.25">
      <c r="A43" s="0" t="s">
        <v>16</v>
      </c>
      <c r="B43" s="0" t="s">
        <v>3452</v>
      </c>
      <c r="C43" s="0" t="s">
        <v>3453</v>
      </c>
      <c r="D43" s="0" t="s">
        <v>3452</v>
      </c>
      <c r="E43" s="0" t="s">
        <v>3453</v>
      </c>
      <c r="F43" s="0" t="s">
        <v>3376</v>
      </c>
      <c r="G43" s="0" t="s">
        <v>2036</v>
      </c>
    </row>
    <row customHeight="1" ht="11.25">
      <c r="A44" s="0" t="s">
        <v>16</v>
      </c>
      <c r="B44" s="0" t="s">
        <v>3452</v>
      </c>
      <c r="C44" s="0" t="s">
        <v>3453</v>
      </c>
      <c r="D44" s="0" t="s">
        <v>3458</v>
      </c>
      <c r="E44" s="0" t="s">
        <v>3459</v>
      </c>
      <c r="F44" s="0" t="s">
        <v>3375</v>
      </c>
      <c r="G44" s="0" t="s">
        <v>2045</v>
      </c>
    </row>
    <row customHeight="1" ht="11.25">
      <c r="A45" s="0" t="s">
        <v>16</v>
      </c>
      <c r="B45" s="0" t="s">
        <v>3460</v>
      </c>
      <c r="C45" s="0" t="s">
        <v>3461</v>
      </c>
      <c r="D45" s="0" t="s">
        <v>3462</v>
      </c>
      <c r="E45" s="0" t="s">
        <v>3463</v>
      </c>
      <c r="F45" s="0" t="s">
        <v>3464</v>
      </c>
      <c r="G45" s="0" t="s">
        <v>2050</v>
      </c>
    </row>
    <row customHeight="1" ht="11.25">
      <c r="A46" s="0" t="s">
        <v>16</v>
      </c>
      <c r="B46" s="0" t="s">
        <v>3460</v>
      </c>
      <c r="C46" s="0" t="s">
        <v>3461</v>
      </c>
      <c r="D46" s="0" t="s">
        <v>3465</v>
      </c>
      <c r="E46" s="0" t="s">
        <v>3466</v>
      </c>
      <c r="F46" s="0" t="s">
        <v>3375</v>
      </c>
      <c r="G46" s="0" t="s">
        <v>2053</v>
      </c>
    </row>
    <row customHeight="1" ht="11.25">
      <c r="A47" s="0" t="s">
        <v>16</v>
      </c>
      <c r="B47" s="0" t="s">
        <v>3460</v>
      </c>
      <c r="C47" s="0" t="s">
        <v>3461</v>
      </c>
      <c r="D47" s="0" t="s">
        <v>3460</v>
      </c>
      <c r="E47" s="0" t="s">
        <v>3461</v>
      </c>
      <c r="F47" s="0" t="s">
        <v>3376</v>
      </c>
      <c r="G47" s="0" t="s">
        <v>2059</v>
      </c>
    </row>
    <row customHeight="1" ht="11.25">
      <c r="A48" s="0" t="s">
        <v>16</v>
      </c>
      <c r="B48" s="0" t="s">
        <v>3460</v>
      </c>
      <c r="C48" s="0" t="s">
        <v>3461</v>
      </c>
      <c r="D48" s="0" t="s">
        <v>3467</v>
      </c>
      <c r="E48" s="0" t="s">
        <v>3468</v>
      </c>
      <c r="F48" s="0" t="s">
        <v>3375</v>
      </c>
      <c r="G48" s="0" t="s">
        <v>2064</v>
      </c>
    </row>
    <row customHeight="1" ht="11.25">
      <c r="A49" s="0" t="s">
        <v>16</v>
      </c>
      <c r="B49" s="0" t="s">
        <v>3469</v>
      </c>
      <c r="C49" s="0" t="s">
        <v>3470</v>
      </c>
      <c r="D49" s="0" t="s">
        <v>3471</v>
      </c>
      <c r="E49" s="0" t="s">
        <v>3472</v>
      </c>
      <c r="F49" s="0" t="s">
        <v>3375</v>
      </c>
      <c r="G49" s="0" t="s">
        <v>2067</v>
      </c>
    </row>
    <row customHeight="1" ht="11.25">
      <c r="A50" s="0" t="s">
        <v>16</v>
      </c>
      <c r="B50" s="0" t="s">
        <v>3469</v>
      </c>
      <c r="C50" s="0" t="s">
        <v>3470</v>
      </c>
      <c r="D50" s="0" t="s">
        <v>3473</v>
      </c>
      <c r="E50" s="0" t="s">
        <v>3474</v>
      </c>
      <c r="F50" s="0" t="s">
        <v>3407</v>
      </c>
      <c r="G50" s="0" t="s">
        <v>2071</v>
      </c>
    </row>
    <row customHeight="1" ht="11.25">
      <c r="A51" s="0" t="s">
        <v>16</v>
      </c>
      <c r="B51" s="0" t="s">
        <v>3469</v>
      </c>
      <c r="C51" s="0" t="s">
        <v>3470</v>
      </c>
      <c r="D51" s="0" t="s">
        <v>3430</v>
      </c>
      <c r="E51" s="0" t="s">
        <v>3475</v>
      </c>
      <c r="F51" s="0" t="s">
        <v>3375</v>
      </c>
      <c r="G51" s="0" t="s">
        <v>2076</v>
      </c>
    </row>
    <row customHeight="1" ht="11.25">
      <c r="A52" s="0" t="s">
        <v>16</v>
      </c>
      <c r="B52" s="0" t="s">
        <v>3469</v>
      </c>
      <c r="C52" s="0" t="s">
        <v>3470</v>
      </c>
      <c r="D52" s="0" t="s">
        <v>3476</v>
      </c>
      <c r="E52" s="0" t="s">
        <v>3477</v>
      </c>
      <c r="F52" s="0" t="s">
        <v>3375</v>
      </c>
      <c r="G52" s="0" t="s">
        <v>2080</v>
      </c>
    </row>
    <row customHeight="1" ht="11.25">
      <c r="A53" s="0" t="s">
        <v>16</v>
      </c>
      <c r="B53" s="0" t="s">
        <v>3469</v>
      </c>
      <c r="C53" s="0" t="s">
        <v>3470</v>
      </c>
      <c r="D53" s="0" t="s">
        <v>3469</v>
      </c>
      <c r="E53" s="0" t="s">
        <v>3470</v>
      </c>
      <c r="F53" s="0" t="s">
        <v>3376</v>
      </c>
      <c r="G53" s="0" t="s">
        <v>2082</v>
      </c>
    </row>
    <row customHeight="1" ht="11.25">
      <c r="A54" s="0" t="s">
        <v>16</v>
      </c>
      <c r="B54" s="0" t="s">
        <v>3469</v>
      </c>
      <c r="C54" s="0" t="s">
        <v>3470</v>
      </c>
      <c r="D54" s="0" t="s">
        <v>3478</v>
      </c>
      <c r="E54" s="0" t="s">
        <v>3479</v>
      </c>
      <c r="F54" s="0" t="s">
        <v>3375</v>
      </c>
      <c r="G54" s="0" t="s">
        <v>2085</v>
      </c>
    </row>
    <row customHeight="1" ht="11.25">
      <c r="A55" s="0" t="s">
        <v>16</v>
      </c>
      <c r="B55" s="0" t="s">
        <v>3480</v>
      </c>
      <c r="C55" s="0" t="s">
        <v>3481</v>
      </c>
      <c r="D55" s="0" t="s">
        <v>3482</v>
      </c>
      <c r="E55" s="0" t="s">
        <v>3483</v>
      </c>
      <c r="F55" s="0" t="s">
        <v>3407</v>
      </c>
      <c r="G55" s="0" t="s">
        <v>2089</v>
      </c>
    </row>
    <row customHeight="1" ht="11.25">
      <c r="A56" s="0" t="s">
        <v>16</v>
      </c>
      <c r="B56" s="0" t="s">
        <v>3480</v>
      </c>
      <c r="C56" s="0" t="s">
        <v>3481</v>
      </c>
      <c r="D56" s="0" t="s">
        <v>3484</v>
      </c>
      <c r="E56" s="0" t="s">
        <v>3485</v>
      </c>
      <c r="F56" s="0" t="s">
        <v>3375</v>
      </c>
      <c r="G56" s="0" t="s">
        <v>2092</v>
      </c>
    </row>
    <row customHeight="1" ht="11.25">
      <c r="A57" s="0" t="s">
        <v>16</v>
      </c>
      <c r="B57" s="0" t="s">
        <v>3480</v>
      </c>
      <c r="C57" s="0" t="s">
        <v>3481</v>
      </c>
      <c r="D57" s="0" t="s">
        <v>3486</v>
      </c>
      <c r="E57" s="0" t="s">
        <v>3487</v>
      </c>
      <c r="F57" s="0" t="s">
        <v>3375</v>
      </c>
      <c r="G57" s="0" t="s">
        <v>2095</v>
      </c>
    </row>
    <row customHeight="1" ht="11.25">
      <c r="A58" s="0" t="s">
        <v>16</v>
      </c>
      <c r="B58" s="0" t="s">
        <v>3480</v>
      </c>
      <c r="C58" s="0" t="s">
        <v>3481</v>
      </c>
      <c r="D58" s="0" t="s">
        <v>3488</v>
      </c>
      <c r="E58" s="0" t="s">
        <v>3489</v>
      </c>
      <c r="F58" s="0" t="s">
        <v>3375</v>
      </c>
      <c r="G58" s="0" t="s">
        <v>2098</v>
      </c>
    </row>
    <row customHeight="1" ht="11.25">
      <c r="A59" s="0" t="s">
        <v>16</v>
      </c>
      <c r="B59" s="0" t="s">
        <v>3480</v>
      </c>
      <c r="C59" s="0" t="s">
        <v>3481</v>
      </c>
      <c r="D59" s="0" t="s">
        <v>3480</v>
      </c>
      <c r="E59" s="0" t="s">
        <v>3481</v>
      </c>
      <c r="F59" s="0" t="s">
        <v>3376</v>
      </c>
      <c r="G59" s="0" t="s">
        <v>2102</v>
      </c>
    </row>
    <row customHeight="1" ht="11.25">
      <c r="A60" s="0" t="s">
        <v>16</v>
      </c>
      <c r="B60" s="0" t="s">
        <v>3480</v>
      </c>
      <c r="C60" s="0" t="s">
        <v>3481</v>
      </c>
      <c r="D60" s="0" t="s">
        <v>3490</v>
      </c>
      <c r="E60" s="0" t="s">
        <v>3491</v>
      </c>
      <c r="F60" s="0" t="s">
        <v>3375</v>
      </c>
      <c r="G60" s="0" t="s">
        <v>2105</v>
      </c>
    </row>
    <row customHeight="1" ht="11.25">
      <c r="A61" s="0" t="s">
        <v>16</v>
      </c>
      <c r="B61" s="0" t="s">
        <v>3492</v>
      </c>
      <c r="C61" s="0" t="s">
        <v>3493</v>
      </c>
      <c r="D61" s="0" t="s">
        <v>3494</v>
      </c>
      <c r="E61" s="0" t="s">
        <v>3495</v>
      </c>
      <c r="F61" s="0" t="s">
        <v>3375</v>
      </c>
      <c r="G61" s="0" t="s">
        <v>3496</v>
      </c>
    </row>
    <row customHeight="1" ht="11.25">
      <c r="A62" s="0" t="s">
        <v>16</v>
      </c>
      <c r="B62" s="0" t="s">
        <v>3492</v>
      </c>
      <c r="C62" s="0" t="s">
        <v>3493</v>
      </c>
      <c r="D62" s="0" t="s">
        <v>3446</v>
      </c>
      <c r="E62" s="0" t="s">
        <v>3497</v>
      </c>
      <c r="F62" s="0" t="s">
        <v>3375</v>
      </c>
      <c r="G62" s="0" t="s">
        <v>3498</v>
      </c>
    </row>
    <row customHeight="1" ht="11.25">
      <c r="A63" s="0" t="s">
        <v>16</v>
      </c>
      <c r="B63" s="0" t="s">
        <v>3492</v>
      </c>
      <c r="C63" s="0" t="s">
        <v>3493</v>
      </c>
      <c r="D63" s="0" t="s">
        <v>3499</v>
      </c>
      <c r="E63" s="0" t="s">
        <v>3500</v>
      </c>
      <c r="F63" s="0" t="s">
        <v>3375</v>
      </c>
      <c r="G63" s="0" t="s">
        <v>3501</v>
      </c>
    </row>
    <row customHeight="1" ht="11.25">
      <c r="A64" s="0" t="s">
        <v>16</v>
      </c>
      <c r="B64" s="0" t="s">
        <v>3492</v>
      </c>
      <c r="C64" s="0" t="s">
        <v>3493</v>
      </c>
      <c r="D64" s="0" t="s">
        <v>3502</v>
      </c>
      <c r="E64" s="0" t="s">
        <v>3503</v>
      </c>
      <c r="F64" s="0" t="s">
        <v>3375</v>
      </c>
      <c r="G64" s="0" t="s">
        <v>3504</v>
      </c>
    </row>
    <row customHeight="1" ht="11.25">
      <c r="A65" s="0" t="s">
        <v>16</v>
      </c>
      <c r="B65" s="0" t="s">
        <v>3492</v>
      </c>
      <c r="C65" s="0" t="s">
        <v>3493</v>
      </c>
      <c r="D65" s="0" t="s">
        <v>3505</v>
      </c>
      <c r="E65" s="0" t="s">
        <v>3506</v>
      </c>
      <c r="F65" s="0" t="s">
        <v>3375</v>
      </c>
      <c r="G65" s="0" t="s">
        <v>3507</v>
      </c>
    </row>
    <row customHeight="1" ht="11.25">
      <c r="A66" s="0" t="s">
        <v>16</v>
      </c>
      <c r="B66" s="0" t="s">
        <v>3492</v>
      </c>
      <c r="C66" s="0" t="s">
        <v>3493</v>
      </c>
      <c r="D66" s="0" t="s">
        <v>3508</v>
      </c>
      <c r="E66" s="0" t="s">
        <v>3509</v>
      </c>
      <c r="F66" s="0" t="s">
        <v>3375</v>
      </c>
      <c r="G66" s="0" t="s">
        <v>3510</v>
      </c>
    </row>
    <row customHeight="1" ht="11.25">
      <c r="A67" s="0" t="s">
        <v>16</v>
      </c>
      <c r="B67" s="0" t="s">
        <v>3492</v>
      </c>
      <c r="C67" s="0" t="s">
        <v>3493</v>
      </c>
      <c r="D67" s="0" t="s">
        <v>3511</v>
      </c>
      <c r="E67" s="0" t="s">
        <v>3512</v>
      </c>
      <c r="F67" s="0" t="s">
        <v>3375</v>
      </c>
      <c r="G67" s="0" t="s">
        <v>2422</v>
      </c>
    </row>
    <row customHeight="1" ht="11.25">
      <c r="A68" s="0" t="s">
        <v>16</v>
      </c>
      <c r="B68" s="0" t="s">
        <v>3492</v>
      </c>
      <c r="C68" s="0" t="s">
        <v>3493</v>
      </c>
      <c r="D68" s="0" t="s">
        <v>3450</v>
      </c>
      <c r="E68" s="0" t="s">
        <v>3513</v>
      </c>
      <c r="F68" s="0" t="s">
        <v>3375</v>
      </c>
      <c r="G68" s="0" t="s">
        <v>3514</v>
      </c>
    </row>
    <row customHeight="1" ht="11.25">
      <c r="A69" s="0" t="s">
        <v>16</v>
      </c>
      <c r="B69" s="0" t="s">
        <v>3492</v>
      </c>
      <c r="C69" s="0" t="s">
        <v>3493</v>
      </c>
      <c r="D69" s="0" t="s">
        <v>3515</v>
      </c>
      <c r="E69" s="0" t="s">
        <v>3516</v>
      </c>
      <c r="F69" s="0" t="s">
        <v>3375</v>
      </c>
      <c r="G69" s="0" t="s">
        <v>2625</v>
      </c>
    </row>
    <row customHeight="1" ht="11.25">
      <c r="A70" s="0" t="s">
        <v>16</v>
      </c>
      <c r="B70" s="0" t="s">
        <v>3492</v>
      </c>
      <c r="C70" s="0" t="s">
        <v>3493</v>
      </c>
      <c r="D70" s="0" t="s">
        <v>3492</v>
      </c>
      <c r="E70" s="0" t="s">
        <v>3493</v>
      </c>
      <c r="F70" s="0" t="s">
        <v>3376</v>
      </c>
      <c r="G70" s="0" t="s">
        <v>3517</v>
      </c>
    </row>
    <row customHeight="1" ht="11.25">
      <c r="A71" s="0" t="s">
        <v>16</v>
      </c>
      <c r="B71" s="0" t="s">
        <v>3492</v>
      </c>
      <c r="C71" s="0" t="s">
        <v>3493</v>
      </c>
      <c r="D71" s="0" t="s">
        <v>3518</v>
      </c>
      <c r="E71" s="0" t="s">
        <v>3519</v>
      </c>
      <c r="F71" s="0" t="s">
        <v>3375</v>
      </c>
      <c r="G71" s="0" t="s">
        <v>3520</v>
      </c>
    </row>
    <row customHeight="1" ht="11.25">
      <c r="A72" s="0" t="s">
        <v>16</v>
      </c>
      <c r="B72" s="0" t="s">
        <v>3492</v>
      </c>
      <c r="C72" s="0" t="s">
        <v>3493</v>
      </c>
      <c r="D72" s="0" t="s">
        <v>3521</v>
      </c>
      <c r="E72" s="0" t="s">
        <v>3522</v>
      </c>
      <c r="F72" s="0" t="s">
        <v>3375</v>
      </c>
      <c r="G72" s="0" t="s">
        <v>3523</v>
      </c>
    </row>
    <row customHeight="1" ht="11.25">
      <c r="A73" s="0" t="s">
        <v>16</v>
      </c>
      <c r="B73" s="0" t="s">
        <v>3524</v>
      </c>
      <c r="C73" s="0" t="s">
        <v>3525</v>
      </c>
      <c r="D73" s="0" t="s">
        <v>3526</v>
      </c>
      <c r="E73" s="0" t="s">
        <v>3527</v>
      </c>
      <c r="F73" s="0" t="s">
        <v>3375</v>
      </c>
      <c r="G73" s="0" t="s">
        <v>3528</v>
      </c>
    </row>
    <row customHeight="1" ht="11.25">
      <c r="A74" s="0" t="s">
        <v>16</v>
      </c>
      <c r="B74" s="0" t="s">
        <v>3524</v>
      </c>
      <c r="C74" s="0" t="s">
        <v>3525</v>
      </c>
      <c r="D74" s="0" t="s">
        <v>3529</v>
      </c>
      <c r="E74" s="0" t="s">
        <v>3530</v>
      </c>
      <c r="F74" s="0" t="s">
        <v>3407</v>
      </c>
      <c r="G74" s="0" t="s">
        <v>3531</v>
      </c>
    </row>
    <row customHeight="1" ht="11.25">
      <c r="A75" s="0" t="s">
        <v>16</v>
      </c>
      <c r="B75" s="0" t="s">
        <v>3524</v>
      </c>
      <c r="C75" s="0" t="s">
        <v>3525</v>
      </c>
      <c r="D75" s="0" t="s">
        <v>3532</v>
      </c>
      <c r="E75" s="0" t="s">
        <v>3533</v>
      </c>
      <c r="F75" s="0" t="s">
        <v>3375</v>
      </c>
      <c r="G75" s="0" t="s">
        <v>3534</v>
      </c>
    </row>
    <row customHeight="1" ht="11.25">
      <c r="A76" s="0" t="s">
        <v>16</v>
      </c>
      <c r="B76" s="0" t="s">
        <v>3524</v>
      </c>
      <c r="C76" s="0" t="s">
        <v>3525</v>
      </c>
      <c r="D76" s="0" t="s">
        <v>3535</v>
      </c>
      <c r="E76" s="0" t="s">
        <v>3536</v>
      </c>
      <c r="F76" s="0" t="s">
        <v>3375</v>
      </c>
      <c r="G76" s="0" t="s">
        <v>3537</v>
      </c>
    </row>
    <row customHeight="1" ht="11.25">
      <c r="A77" s="0" t="s">
        <v>16</v>
      </c>
      <c r="B77" s="0" t="s">
        <v>3524</v>
      </c>
      <c r="C77" s="0" t="s">
        <v>3525</v>
      </c>
      <c r="D77" s="0" t="s">
        <v>3524</v>
      </c>
      <c r="E77" s="0" t="s">
        <v>3525</v>
      </c>
      <c r="F77" s="0" t="s">
        <v>3376</v>
      </c>
      <c r="G77" s="0" t="s">
        <v>3538</v>
      </c>
    </row>
    <row customHeight="1" ht="11.25">
      <c r="A78" s="0" t="s">
        <v>16</v>
      </c>
      <c r="B78" s="0" t="s">
        <v>3524</v>
      </c>
      <c r="C78" s="0" t="s">
        <v>3525</v>
      </c>
      <c r="D78" s="0" t="s">
        <v>3539</v>
      </c>
      <c r="E78" s="0" t="s">
        <v>3540</v>
      </c>
      <c r="F78" s="0" t="s">
        <v>3375</v>
      </c>
      <c r="G78" s="0" t="s">
        <v>3541</v>
      </c>
    </row>
    <row customHeight="1" ht="11.25">
      <c r="A79" s="0" t="s">
        <v>16</v>
      </c>
      <c r="B79" s="0" t="s">
        <v>3542</v>
      </c>
      <c r="C79" s="0" t="s">
        <v>3543</v>
      </c>
      <c r="D79" s="0" t="s">
        <v>3544</v>
      </c>
      <c r="E79" s="0" t="s">
        <v>3545</v>
      </c>
      <c r="F79" s="0" t="s">
        <v>3375</v>
      </c>
      <c r="G79" s="0" t="s">
        <v>3546</v>
      </c>
    </row>
    <row customHeight="1" ht="11.25">
      <c r="A80" s="0" t="s">
        <v>16</v>
      </c>
      <c r="B80" s="0" t="s">
        <v>3542</v>
      </c>
      <c r="C80" s="0" t="s">
        <v>3543</v>
      </c>
      <c r="D80" s="0" t="s">
        <v>3547</v>
      </c>
      <c r="E80" s="0" t="s">
        <v>3548</v>
      </c>
      <c r="F80" s="0" t="s">
        <v>3407</v>
      </c>
      <c r="G80" s="0" t="s">
        <v>3549</v>
      </c>
    </row>
    <row customHeight="1" ht="11.25">
      <c r="A81" s="0" t="s">
        <v>16</v>
      </c>
      <c r="B81" s="0" t="s">
        <v>3542</v>
      </c>
      <c r="C81" s="0" t="s">
        <v>3543</v>
      </c>
      <c r="D81" s="0" t="s">
        <v>3550</v>
      </c>
      <c r="E81" s="0" t="s">
        <v>3551</v>
      </c>
      <c r="F81" s="0" t="s">
        <v>3375</v>
      </c>
      <c r="G81" s="0" t="s">
        <v>3552</v>
      </c>
    </row>
    <row customHeight="1" ht="11.25">
      <c r="A82" s="0" t="s">
        <v>16</v>
      </c>
      <c r="B82" s="0" t="s">
        <v>3542</v>
      </c>
      <c r="C82" s="0" t="s">
        <v>3543</v>
      </c>
      <c r="D82" s="0" t="s">
        <v>3553</v>
      </c>
      <c r="E82" s="0" t="s">
        <v>3554</v>
      </c>
      <c r="F82" s="0" t="s">
        <v>3375</v>
      </c>
      <c r="G82" s="0" t="s">
        <v>3555</v>
      </c>
    </row>
    <row customHeight="1" ht="11.25">
      <c r="A83" s="0" t="s">
        <v>16</v>
      </c>
      <c r="B83" s="0" t="s">
        <v>3542</v>
      </c>
      <c r="C83" s="0" t="s">
        <v>3543</v>
      </c>
      <c r="D83" s="0" t="s">
        <v>3556</v>
      </c>
      <c r="E83" s="0" t="s">
        <v>3557</v>
      </c>
      <c r="F83" s="0" t="s">
        <v>3375</v>
      </c>
      <c r="G83" s="0" t="s">
        <v>3558</v>
      </c>
    </row>
    <row customHeight="1" ht="11.25">
      <c r="A84" s="0" t="s">
        <v>16</v>
      </c>
      <c r="B84" s="0" t="s">
        <v>3542</v>
      </c>
      <c r="C84" s="0" t="s">
        <v>3543</v>
      </c>
      <c r="D84" s="0" t="s">
        <v>3542</v>
      </c>
      <c r="E84" s="0" t="s">
        <v>3543</v>
      </c>
      <c r="F84" s="0" t="s">
        <v>3376</v>
      </c>
      <c r="G84" s="0" t="s">
        <v>3559</v>
      </c>
    </row>
    <row customHeight="1" ht="11.25">
      <c r="A85" s="0" t="s">
        <v>16</v>
      </c>
      <c r="B85" s="0" t="s">
        <v>3542</v>
      </c>
      <c r="C85" s="0" t="s">
        <v>3543</v>
      </c>
      <c r="D85" s="0" t="s">
        <v>3560</v>
      </c>
      <c r="E85" s="0" t="s">
        <v>3561</v>
      </c>
      <c r="F85" s="0" t="s">
        <v>3375</v>
      </c>
      <c r="G85" s="0" t="s">
        <v>3562</v>
      </c>
    </row>
    <row customHeight="1" ht="11.25">
      <c r="A86" s="0" t="s">
        <v>16</v>
      </c>
      <c r="B86" s="0" t="s">
        <v>3563</v>
      </c>
      <c r="C86" s="0" t="s">
        <v>3564</v>
      </c>
      <c r="D86" s="0" t="s">
        <v>3565</v>
      </c>
      <c r="E86" s="0" t="s">
        <v>3566</v>
      </c>
      <c r="F86" s="0" t="s">
        <v>3464</v>
      </c>
      <c r="G86" s="0" t="s">
        <v>3567</v>
      </c>
    </row>
    <row customHeight="1" ht="11.25">
      <c r="A87" s="0" t="s">
        <v>16</v>
      </c>
      <c r="B87" s="0" t="s">
        <v>3563</v>
      </c>
      <c r="C87" s="0" t="s">
        <v>3564</v>
      </c>
      <c r="D87" s="0" t="s">
        <v>3568</v>
      </c>
      <c r="E87" s="0" t="s">
        <v>3569</v>
      </c>
      <c r="F87" s="0" t="s">
        <v>3375</v>
      </c>
      <c r="G87" s="0" t="s">
        <v>3570</v>
      </c>
    </row>
    <row customHeight="1" ht="11.25">
      <c r="A88" s="0" t="s">
        <v>16</v>
      </c>
      <c r="B88" s="0" t="s">
        <v>3563</v>
      </c>
      <c r="C88" s="0" t="s">
        <v>3564</v>
      </c>
      <c r="D88" s="0" t="s">
        <v>3571</v>
      </c>
      <c r="E88" s="0" t="s">
        <v>3572</v>
      </c>
      <c r="F88" s="0" t="s">
        <v>3375</v>
      </c>
      <c r="G88" s="0" t="s">
        <v>3573</v>
      </c>
    </row>
    <row customHeight="1" ht="11.25">
      <c r="A89" s="0" t="s">
        <v>16</v>
      </c>
      <c r="B89" s="0" t="s">
        <v>3563</v>
      </c>
      <c r="C89" s="0" t="s">
        <v>3564</v>
      </c>
      <c r="D89" s="0" t="s">
        <v>3574</v>
      </c>
      <c r="E89" s="0" t="s">
        <v>3575</v>
      </c>
      <c r="F89" s="0" t="s">
        <v>3375</v>
      </c>
      <c r="G89" s="0" t="s">
        <v>3576</v>
      </c>
    </row>
    <row customHeight="1" ht="11.25">
      <c r="A90" s="0" t="s">
        <v>16</v>
      </c>
      <c r="B90" s="0" t="s">
        <v>3563</v>
      </c>
      <c r="C90" s="0" t="s">
        <v>3564</v>
      </c>
      <c r="D90" s="0" t="s">
        <v>3577</v>
      </c>
      <c r="E90" s="0" t="s">
        <v>3578</v>
      </c>
      <c r="F90" s="0" t="s">
        <v>3375</v>
      </c>
      <c r="G90" s="0" t="s">
        <v>3579</v>
      </c>
    </row>
    <row customHeight="1" ht="11.25">
      <c r="A91" s="0" t="s">
        <v>16</v>
      </c>
      <c r="B91" s="0" t="s">
        <v>3563</v>
      </c>
      <c r="C91" s="0" t="s">
        <v>3564</v>
      </c>
      <c r="D91" s="0" t="s">
        <v>3580</v>
      </c>
      <c r="E91" s="0" t="s">
        <v>3581</v>
      </c>
      <c r="F91" s="0" t="s">
        <v>3375</v>
      </c>
      <c r="G91" s="0" t="s">
        <v>3582</v>
      </c>
    </row>
    <row customHeight="1" ht="11.25">
      <c r="A92" s="0" t="s">
        <v>16</v>
      </c>
      <c r="B92" s="0" t="s">
        <v>3563</v>
      </c>
      <c r="C92" s="0" t="s">
        <v>3564</v>
      </c>
      <c r="D92" s="0" t="s">
        <v>3458</v>
      </c>
      <c r="E92" s="0" t="s">
        <v>3583</v>
      </c>
      <c r="F92" s="0" t="s">
        <v>3375</v>
      </c>
      <c r="G92" s="0" t="s">
        <v>3584</v>
      </c>
    </row>
    <row customHeight="1" ht="11.25">
      <c r="A93" s="0" t="s">
        <v>16</v>
      </c>
      <c r="B93" s="0" t="s">
        <v>3563</v>
      </c>
      <c r="C93" s="0" t="s">
        <v>3564</v>
      </c>
      <c r="D93" s="0" t="s">
        <v>3585</v>
      </c>
      <c r="E93" s="0" t="s">
        <v>3586</v>
      </c>
      <c r="F93" s="0" t="s">
        <v>3375</v>
      </c>
      <c r="G93" s="0" t="s">
        <v>3587</v>
      </c>
    </row>
    <row customHeight="1" ht="11.25">
      <c r="A94" s="0" t="s">
        <v>16</v>
      </c>
      <c r="B94" s="0" t="s">
        <v>3563</v>
      </c>
      <c r="C94" s="0" t="s">
        <v>3564</v>
      </c>
      <c r="D94" s="0" t="s">
        <v>3563</v>
      </c>
      <c r="E94" s="0" t="s">
        <v>3564</v>
      </c>
      <c r="F94" s="0" t="s">
        <v>3376</v>
      </c>
      <c r="G94" s="0" t="s">
        <v>3588</v>
      </c>
    </row>
    <row customHeight="1" ht="11.25">
      <c r="A95" s="0" t="s">
        <v>16</v>
      </c>
      <c r="B95" s="0" t="s">
        <v>3589</v>
      </c>
      <c r="C95" s="0" t="s">
        <v>3590</v>
      </c>
      <c r="D95" s="0" t="s">
        <v>3589</v>
      </c>
      <c r="E95" s="0" t="s">
        <v>3590</v>
      </c>
      <c r="F95" s="0" t="s">
        <v>3591</v>
      </c>
      <c r="G95" s="0" t="s">
        <v>3592</v>
      </c>
    </row>
    <row customHeight="1" ht="11.25">
      <c r="A96" s="0" t="s">
        <v>16</v>
      </c>
      <c r="B96" s="0" t="s">
        <v>3593</v>
      </c>
      <c r="C96" s="0" t="s">
        <v>3594</v>
      </c>
      <c r="D96" s="0" t="s">
        <v>3593</v>
      </c>
      <c r="E96" s="0" t="s">
        <v>3594</v>
      </c>
      <c r="F96" s="0" t="s">
        <v>3591</v>
      </c>
      <c r="G96" s="0" t="s">
        <v>3595</v>
      </c>
    </row>
    <row customHeight="1" ht="11.25">
      <c r="A97" s="0" t="s">
        <v>16</v>
      </c>
      <c r="B97" s="0" t="s">
        <v>100</v>
      </c>
      <c r="C97" s="0" t="s">
        <v>101</v>
      </c>
      <c r="D97" s="0" t="s">
        <v>100</v>
      </c>
      <c r="E97" s="0" t="s">
        <v>101</v>
      </c>
      <c r="F97" s="0" t="s">
        <v>3591</v>
      </c>
      <c r="G97"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3BE8AC-5B6D-5B78-D365-24F362AEE8B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3666</v>
      </c>
      <c r="B1" s="837" t="s">
        <v>3667</v>
      </c>
      <c r="C1" s="837" t="s">
        <v>1567</v>
      </c>
    </row>
    <row customHeight="1" ht="11.25">
      <c r="A2" s="837">
        <v>4189678</v>
      </c>
      <c r="B2" s="837" t="s">
        <v>3668</v>
      </c>
      <c r="C2" s="837" t="s">
        <v>3669</v>
      </c>
    </row>
    <row customHeight="1" ht="11.25">
      <c r="A3" s="837">
        <v>4190415</v>
      </c>
      <c r="B3" s="837" t="s">
        <v>3670</v>
      </c>
      <c r="C3" s="837" t="s">
        <v>3669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3FE855-95C8-7668-0975-12FC04BBC5E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3671</v>
      </c>
      <c r="B1" s="165" t="s">
        <v>3672</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63E18-8449-E38B-EE08-0739085803E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3673</v>
      </c>
      <c r="B1" s="0" t="b">
        <v>1</v>
      </c>
    </row>
    <row customHeight="1" ht="11.25">
      <c r="A2" s="0" t="s">
        <v>3674</v>
      </c>
      <c r="B2" s="0" t="b">
        <v>0</v>
      </c>
    </row>
    <row customHeight="1" ht="11.25">
      <c r="A3" s="0" t="s">
        <v>3675</v>
      </c>
      <c r="B3" s="0" t="b">
        <v>1</v>
      </c>
    </row>
    <row customHeight="1" ht="11.25">
      <c r="A4" s="0" t="s">
        <v>3676</v>
      </c>
      <c r="B4" s="0" t="b">
        <v>0</v>
      </c>
    </row>
    <row customHeight="1" ht="11.25">
      <c r="A5" s="0" t="s">
        <v>3677</v>
      </c>
      <c r="B5" s="0" t="b">
        <v>0</v>
      </c>
    </row>
    <row customHeight="1" ht="11.25">
      <c r="A6" s="0" t="s">
        <v>3678</v>
      </c>
      <c r="B6" s="0" t="b">
        <v>0</v>
      </c>
    </row>
    <row customHeight="1" ht="11.25">
      <c r="A7" s="0" t="s">
        <v>3679</v>
      </c>
      <c r="B7" s="0" t="b">
        <v>0</v>
      </c>
    </row>
    <row customHeight="1" ht="11.25">
      <c r="A8" s="0" t="s">
        <v>3680</v>
      </c>
      <c r="B8" s="0" t="b">
        <v>0</v>
      </c>
    </row>
    <row customHeight="1" ht="11.25">
      <c r="A9" s="0" t="s">
        <v>3681</v>
      </c>
      <c r="B9" s="0" t="b">
        <v>0</v>
      </c>
    </row>
    <row customHeight="1" ht="11.25">
      <c r="A10" s="0" t="s">
        <v>3682</v>
      </c>
      <c r="B10" s="0" t="b">
        <v>0</v>
      </c>
    </row>
    <row customHeight="1" ht="11.25">
      <c r="A11" s="0" t="s">
        <v>3683</v>
      </c>
      <c r="B11" s="0" t="b">
        <v>1</v>
      </c>
    </row>
    <row customHeight="1" ht="11.25">
      <c r="A12" s="0" t="s">
        <v>3684</v>
      </c>
      <c r="B12" s="0" t="b">
        <v>0</v>
      </c>
    </row>
    <row customHeight="1" ht="11.25">
      <c r="A13" s="0" t="s">
        <v>3685</v>
      </c>
      <c r="B13" s="0" t="b">
        <v>0</v>
      </c>
    </row>
    <row customHeight="1" ht="11.25">
      <c r="A14" s="0" t="s">
        <v>3686</v>
      </c>
      <c r="B14" s="0" t="b">
        <v>0</v>
      </c>
    </row>
    <row customHeight="1" ht="11.25">
      <c r="A15" s="0" t="s">
        <v>3687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7D468-02C8-E6CF-1D44-6E0D2DA934C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391249-93F8-59F8-27E8-E6252A06257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3688</v>
      </c>
      <c r="B1" s="69" t="s">
        <v>3689</v>
      </c>
    </row>
    <row customHeight="1" ht="11.25">
      <c r="A2" s="66" t="s">
        <v>3690</v>
      </c>
      <c r="B2" s="66" t="s">
        <v>3691</v>
      </c>
    </row>
    <row customHeight="1" ht="11.25">
      <c r="A3" s="66" t="s">
        <v>3692</v>
      </c>
      <c r="B3" s="66" t="s">
        <v>3693</v>
      </c>
    </row>
    <row customHeight="1" ht="11.25">
      <c r="A4" s="66" t="s">
        <v>3694</v>
      </c>
      <c r="B4" s="66" t="s">
        <v>3695</v>
      </c>
    </row>
    <row customHeight="1" ht="11.25">
      <c r="A5" s="66" t="s">
        <v>3696</v>
      </c>
      <c r="B5" s="66" t="s">
        <v>3697</v>
      </c>
    </row>
    <row customHeight="1" ht="11.25">
      <c r="A6" s="66" t="s">
        <v>3698</v>
      </c>
      <c r="B6" s="66" t="s">
        <v>3699</v>
      </c>
    </row>
    <row customHeight="1" ht="11.25">
      <c r="A7" s="66" t="s">
        <v>3700</v>
      </c>
      <c r="B7" s="66" t="s">
        <v>3701</v>
      </c>
    </row>
    <row customHeight="1" ht="11.25">
      <c r="A8" s="66" t="s">
        <v>3702</v>
      </c>
      <c r="B8" s="66" t="s">
        <v>3703</v>
      </c>
    </row>
    <row customHeight="1" ht="11.25">
      <c r="A9" s="66" t="s">
        <v>3704</v>
      </c>
      <c r="B9" s="66" t="s">
        <v>3705</v>
      </c>
    </row>
    <row customHeight="1" ht="11.25">
      <c r="A10" s="66" t="s">
        <v>3706</v>
      </c>
      <c r="B10" s="66" t="s">
        <v>3707</v>
      </c>
    </row>
    <row customHeight="1" ht="11.25">
      <c r="A11" s="66" t="s">
        <v>3708</v>
      </c>
      <c r="B11" s="66" t="s">
        <v>3709</v>
      </c>
    </row>
    <row customHeight="1" ht="11.25">
      <c r="A12" s="66" t="s">
        <v>3710</v>
      </c>
      <c r="B12" s="66" t="s">
        <v>3711</v>
      </c>
    </row>
    <row customHeight="1" ht="11.25">
      <c r="A13" s="66" t="s">
        <v>3712</v>
      </c>
      <c r="B13" s="66" t="s">
        <v>3713</v>
      </c>
    </row>
    <row customHeight="1" ht="11.25">
      <c r="A14" s="66" t="s">
        <v>3714</v>
      </c>
      <c r="B14" s="66" t="s">
        <v>3715</v>
      </c>
    </row>
    <row customHeight="1" ht="11.25">
      <c r="A15" s="66" t="s">
        <v>3716</v>
      </c>
      <c r="B15" s="66" t="s">
        <v>3717</v>
      </c>
    </row>
    <row customHeight="1" ht="11.25">
      <c r="A16" s="66" t="s">
        <v>3718</v>
      </c>
      <c r="B16" s="66" t="s">
        <v>3719</v>
      </c>
    </row>
    <row customHeight="1" ht="11.25">
      <c r="A17" s="66" t="s">
        <v>3720</v>
      </c>
      <c r="B17" s="66" t="s">
        <v>3721</v>
      </c>
    </row>
    <row customHeight="1" ht="11.25">
      <c r="A18" s="66" t="s">
        <v>3722</v>
      </c>
      <c r="B18" s="66" t="s">
        <v>3723</v>
      </c>
    </row>
    <row customHeight="1" ht="11.25">
      <c r="A19" s="66" t="s">
        <v>3724</v>
      </c>
      <c r="B19" s="66" t="s">
        <v>3725</v>
      </c>
    </row>
    <row customHeight="1" ht="11.25">
      <c r="A20" s="66" t="s">
        <v>3726</v>
      </c>
      <c r="B20" s="66" t="s">
        <v>3727</v>
      </c>
    </row>
    <row customHeight="1" ht="11.25">
      <c r="A21" s="66" t="s">
        <v>3728</v>
      </c>
      <c r="B21" s="66" t="s">
        <v>3729</v>
      </c>
    </row>
    <row customHeight="1" ht="11.25">
      <c r="A22" s="66" t="s">
        <v>3730</v>
      </c>
      <c r="B22" s="66" t="s">
        <v>3731</v>
      </c>
    </row>
    <row customHeight="1" ht="11.25">
      <c r="A23" s="66" t="s">
        <v>3732</v>
      </c>
      <c r="B23" s="66" t="s">
        <v>3733</v>
      </c>
    </row>
    <row customHeight="1" ht="11.25">
      <c r="A24" s="66" t="s">
        <v>3734</v>
      </c>
      <c r="B24" s="66" t="s">
        <v>3735</v>
      </c>
    </row>
    <row customHeight="1" ht="11.25">
      <c r="A25" s="66" t="s">
        <v>3736</v>
      </c>
      <c r="B25" s="66" t="s">
        <v>3737</v>
      </c>
    </row>
    <row customHeight="1" ht="11.25">
      <c r="A26" s="66" t="s">
        <v>3738</v>
      </c>
      <c r="B26" s="66" t="s">
        <v>3739</v>
      </c>
    </row>
    <row customHeight="1" ht="11.25">
      <c r="A27" s="66" t="s">
        <v>3740</v>
      </c>
      <c r="B27" s="66" t="s">
        <v>3741</v>
      </c>
    </row>
    <row customHeight="1" ht="11.25">
      <c r="A28" s="66" t="s">
        <v>3742</v>
      </c>
      <c r="B28" s="66" t="s">
        <v>3743</v>
      </c>
    </row>
    <row customHeight="1" ht="11.25">
      <c r="A29" s="66" t="s">
        <v>3744</v>
      </c>
      <c r="B29" s="66" t="s">
        <v>3745</v>
      </c>
    </row>
    <row customHeight="1" ht="11.25">
      <c r="A30" s="66" t="s">
        <v>3746</v>
      </c>
      <c r="B30" s="66" t="s">
        <v>3747</v>
      </c>
    </row>
    <row customHeight="1" ht="11.25">
      <c r="A31" s="66" t="s">
        <v>3748</v>
      </c>
      <c r="B31" s="66" t="s">
        <v>3749</v>
      </c>
    </row>
    <row customHeight="1" ht="11.25">
      <c r="A32" s="66" t="s">
        <v>3750</v>
      </c>
      <c r="B32" s="66" t="s">
        <v>3751</v>
      </c>
    </row>
    <row customHeight="1" ht="11.25">
      <c r="A33" s="66" t="s">
        <v>3752</v>
      </c>
      <c r="B33" s="66" t="s">
        <v>3753</v>
      </c>
    </row>
    <row customHeight="1" ht="11.25">
      <c r="A34" s="66" t="s">
        <v>3754</v>
      </c>
      <c r="B34" s="66" t="s">
        <v>3755</v>
      </c>
    </row>
    <row customHeight="1" ht="11.25">
      <c r="A35" s="66" t="s">
        <v>3756</v>
      </c>
      <c r="B35" s="66" t="s">
        <v>3757</v>
      </c>
    </row>
    <row customHeight="1" ht="11.25">
      <c r="A36" s="66" t="s">
        <v>3758</v>
      </c>
      <c r="B36" s="66" t="s">
        <v>3759</v>
      </c>
    </row>
    <row customHeight="1" ht="11.25">
      <c r="A37" s="66" t="s">
        <v>3760</v>
      </c>
      <c r="B37" s="66" t="s">
        <v>3761</v>
      </c>
    </row>
    <row customHeight="1" ht="11.25">
      <c r="A38" s="66" t="s">
        <v>3762</v>
      </c>
      <c r="B38" s="66" t="s">
        <v>3763</v>
      </c>
    </row>
    <row customHeight="1" ht="11.25">
      <c r="A39" s="66" t="s">
        <v>3764</v>
      </c>
      <c r="B39" s="66" t="s">
        <v>3765</v>
      </c>
    </row>
    <row customHeight="1" ht="11.25">
      <c r="A40" s="66" t="s">
        <v>3766</v>
      </c>
      <c r="B40" s="66" t="s">
        <v>3767</v>
      </c>
    </row>
    <row customHeight="1" ht="11.25">
      <c r="A41" s="66" t="s">
        <v>3768</v>
      </c>
      <c r="B41" s="66" t="s">
        <v>3769</v>
      </c>
    </row>
    <row customHeight="1" ht="11.25">
      <c r="A42" s="66" t="s">
        <v>3770</v>
      </c>
      <c r="B42" s="66" t="s">
        <v>3771</v>
      </c>
    </row>
    <row customHeight="1" ht="11.25">
      <c r="A43" s="66" t="s">
        <v>3772</v>
      </c>
      <c r="B43" s="66" t="s">
        <v>3773</v>
      </c>
    </row>
    <row customHeight="1" ht="11.25">
      <c r="A44" s="66" t="s">
        <v>3774</v>
      </c>
      <c r="B44" s="66" t="s">
        <v>3775</v>
      </c>
    </row>
    <row customHeight="1" ht="11.25">
      <c r="A45" s="66" t="s">
        <v>3776</v>
      </c>
      <c r="B45" s="66" t="s">
        <v>3777</v>
      </c>
    </row>
    <row customHeight="1" ht="11.25">
      <c r="A46" s="66" t="s">
        <v>3778</v>
      </c>
      <c r="B46" s="66" t="s">
        <v>3779</v>
      </c>
    </row>
    <row customHeight="1" ht="11.25">
      <c r="A47" s="66" t="s">
        <v>3780</v>
      </c>
      <c r="B47" s="66" t="s">
        <v>3781</v>
      </c>
    </row>
    <row customHeight="1" ht="11.25">
      <c r="A48" s="66" t="s">
        <v>3782</v>
      </c>
      <c r="B48" s="66" t="s">
        <v>3783</v>
      </c>
    </row>
    <row customHeight="1" ht="11.25">
      <c r="A49" s="66" t="s">
        <v>3784</v>
      </c>
      <c r="B49" s="66" t="s">
        <v>3785</v>
      </c>
    </row>
    <row customHeight="1" ht="11.25">
      <c r="A50" s="66" t="s">
        <v>3786</v>
      </c>
      <c r="B50" s="66" t="s">
        <v>3787</v>
      </c>
    </row>
    <row customHeight="1" ht="11.25">
      <c r="A51" s="66" t="s">
        <v>3788</v>
      </c>
      <c r="B51" s="66" t="s">
        <v>3789</v>
      </c>
    </row>
    <row customHeight="1" ht="11.25">
      <c r="A52" s="66" t="s">
        <v>3790</v>
      </c>
      <c r="B52" s="66" t="s">
        <v>3791</v>
      </c>
    </row>
    <row customHeight="1" ht="11.25">
      <c r="A53" s="66" t="s">
        <v>3792</v>
      </c>
      <c r="B53" s="66" t="s">
        <v>3793</v>
      </c>
    </row>
    <row customHeight="1" ht="11.25">
      <c r="A54" s="66" t="s">
        <v>3794</v>
      </c>
      <c r="B54" s="66" t="s">
        <v>3795</v>
      </c>
    </row>
    <row customHeight="1" ht="11.25">
      <c r="A55" s="66" t="s">
        <v>3796</v>
      </c>
      <c r="B55" s="66" t="s">
        <v>3797</v>
      </c>
    </row>
    <row customHeight="1" ht="11.25">
      <c r="A56" s="66" t="s">
        <v>3798</v>
      </c>
      <c r="B56" s="66" t="s">
        <v>3799</v>
      </c>
    </row>
    <row customHeight="1" ht="11.25">
      <c r="A57" s="66" t="s">
        <v>3800</v>
      </c>
      <c r="B57" s="66" t="s">
        <v>3801</v>
      </c>
    </row>
    <row customHeight="1" ht="11.25">
      <c r="A58" s="66" t="s">
        <v>3802</v>
      </c>
      <c r="B58" s="66" t="s">
        <v>3803</v>
      </c>
    </row>
    <row customHeight="1" ht="11.25">
      <c r="A59" s="66" t="s">
        <v>3804</v>
      </c>
      <c r="B59" s="66" t="s">
        <v>3805</v>
      </c>
    </row>
    <row customHeight="1" ht="11.25">
      <c r="A60" s="66" t="s">
        <v>3806</v>
      </c>
      <c r="B60" s="66" t="s">
        <v>3807</v>
      </c>
    </row>
    <row customHeight="1" ht="11.25">
      <c r="A61" s="66"/>
      <c r="B61" s="66" t="s">
        <v>3808</v>
      </c>
    </row>
    <row customHeight="1" ht="11.25">
      <c r="A62" s="66"/>
      <c r="B62" s="66" t="s">
        <v>3809</v>
      </c>
    </row>
    <row customHeight="1" ht="11.25">
      <c r="A63" s="66"/>
      <c r="B63" s="66" t="s">
        <v>3810</v>
      </c>
    </row>
    <row customHeight="1" ht="11.25">
      <c r="A64" s="66"/>
      <c r="B64" s="66" t="s">
        <v>3811</v>
      </c>
    </row>
    <row customHeight="1" ht="11.25">
      <c r="A65" s="66"/>
      <c r="B65" s="66" t="s">
        <v>3812</v>
      </c>
    </row>
    <row customHeight="1" ht="11.25">
      <c r="A66" s="66"/>
      <c r="B66" s="66" t="s">
        <v>3813</v>
      </c>
    </row>
    <row customHeight="1" ht="11.25">
      <c r="A67" s="66"/>
      <c r="B67" s="66" t="s">
        <v>3814</v>
      </c>
    </row>
    <row customHeight="1" ht="11.25">
      <c r="A68" s="66"/>
      <c r="B68" s="66" t="s">
        <v>3815</v>
      </c>
    </row>
    <row customHeight="1" ht="11.25">
      <c r="A69" s="66"/>
      <c r="B69" s="66" t="s">
        <v>3816</v>
      </c>
    </row>
    <row customHeight="1" ht="11.25">
      <c r="A70" s="66"/>
      <c r="B70" s="66" t="s">
        <v>3817</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0EE0E2-5638-D7E8-B2D8-63E91880F79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3818</v>
      </c>
    </row>
    <row customHeight="1" ht="90">
      <c r="B2" s="96" t="s">
        <v>3819</v>
      </c>
    </row>
    <row customHeight="1" ht="67.5">
      <c r="B3" s="96" t="s">
        <v>3820</v>
      </c>
    </row>
    <row customHeight="1" ht="33.75">
      <c r="B4" s="96" t="s">
        <v>3821</v>
      </c>
    </row>
    <row customHeight="1" ht="11.25">
      <c r="B5" s="96" t="s">
        <v>3822</v>
      </c>
    </row>
    <row customHeight="1" ht="22.5">
      <c r="B6" s="96" t="s">
        <v>3823</v>
      </c>
    </row>
    <row customHeight="1" ht="22.5">
      <c r="B7" s="96" t="s">
        <v>3824</v>
      </c>
    </row>
    <row customHeight="1" ht="22.5">
      <c r="B8" s="96" t="s">
        <v>3825</v>
      </c>
    </row>
    <row customHeight="1" ht="22.5">
      <c r="B9" s="96" t="s">
        <v>3826</v>
      </c>
    </row>
    <row customHeight="1" ht="56.25">
      <c r="B10" s="96" t="s">
        <v>3827</v>
      </c>
    </row>
    <row customHeight="1" ht="12.75">
      <c r="B11" s="161" t="s">
        <v>3828</v>
      </c>
    </row>
    <row customHeight="1" ht="11.25">
      <c r="B12" s="95" t="s">
        <v>3829</v>
      </c>
    </row>
    <row customHeight="1" ht="22.5">
      <c r="B13" s="96" t="s">
        <v>3830</v>
      </c>
    </row>
    <row customHeight="1" ht="67.5">
      <c r="B14" s="96" t="s">
        <v>3831</v>
      </c>
    </row>
    <row customHeight="1" ht="22.5">
      <c r="B15" s="96" t="s">
        <v>3832</v>
      </c>
    </row>
    <row customHeight="1" ht="11.25">
      <c r="B16" s="95" t="s">
        <v>3833</v>
      </c>
      <c r="D16" s="102"/>
    </row>
    <row customHeight="1" ht="33.75">
      <c r="B17" s="96" t="s">
        <v>3834</v>
      </c>
    </row>
    <row customHeight="1" ht="33.75">
      <c r="B18" s="96" t="s">
        <v>3835</v>
      </c>
    </row>
    <row customHeight="1" ht="11.25">
      <c r="B19" s="96" t="s">
        <v>3836</v>
      </c>
    </row>
    <row customHeight="1" ht="33.75">
      <c r="B20" s="96" t="s">
        <v>3837</v>
      </c>
    </row>
    <row customHeight="1" ht="11.25">
      <c r="B21" s="95" t="s">
        <v>3838</v>
      </c>
    </row>
    <row customHeight="1" ht="11.25">
      <c r="B22" s="96" t="s">
        <v>3839</v>
      </c>
    </row>
    <row r="24" customHeight="1" ht="22.5">
      <c r="B24" s="163" t="s">
        <v>3840</v>
      </c>
    </row>
    <row r="26" customHeight="1" ht="11.25">
      <c r="B26" s="95" t="s">
        <v>3841</v>
      </c>
    </row>
    <row customHeight="1" ht="22.5">
      <c r="B27" s="162" t="s">
        <v>395</v>
      </c>
    </row>
    <row customHeight="1" ht="56.25">
      <c r="B28" s="162" t="s">
        <v>3842</v>
      </c>
    </row>
    <row customHeight="1" ht="11.25">
      <c r="B29" s="212" t="s">
        <v>3843</v>
      </c>
    </row>
    <row customHeight="1" ht="22.5">
      <c r="B30" s="162" t="s">
        <v>3844</v>
      </c>
    </row>
    <row r="32" customHeight="1" ht="11.25">
      <c r="A32" s="190"/>
      <c r="B32" s="191" t="s">
        <v>3845</v>
      </c>
    </row>
    <row customHeight="1" ht="14.25">
      <c r="A33" s="192">
        <v>1</v>
      </c>
      <c r="B33" s="193" t="s">
        <v>3846</v>
      </c>
    </row>
    <row customHeight="1" ht="14.25">
      <c r="A34" s="192">
        <v>2</v>
      </c>
      <c r="B34" s="193" t="s">
        <v>3847</v>
      </c>
    </row>
    <row customHeight="1" ht="11.25">
      <c r="B35" s="191" t="s">
        <v>3848</v>
      </c>
    </row>
    <row customHeight="1" ht="11.25">
      <c r="B36" s="193" t="s">
        <v>3849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C6F8EC-5A22-634C-EF08-DAE4C073B157}"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351</v>
      </c>
      <c r="I1" s="2219"/>
      <c r="V1" s="1609" t="s">
        <v>14</v>
      </c>
    </row>
    <row s="1637" customFormat="1" customHeight="1" ht="14.25" hidden="1">
      <c r="C2" s="1621"/>
      <c r="D2" s="2235" t="s">
        <v>109</v>
      </c>
      <c r="E2" s="2237"/>
      <c r="F2" s="1627"/>
      <c r="G2" s="1622" t="s">
        <v>109</v>
      </c>
      <c r="H2" s="1625"/>
      <c r="I2" s="1623"/>
      <c r="L2" s="1624"/>
      <c r="M2" s="1624"/>
      <c r="N2" s="1624"/>
      <c r="O2" s="1624" t="s">
        <v>381</v>
      </c>
      <c r="P2" s="1624"/>
      <c r="Q2" s="1624"/>
      <c r="R2" s="1626" t="s">
        <v>380</v>
      </c>
      <c r="S2" s="1626" t="s">
        <v>380</v>
      </c>
      <c r="T2" s="1624"/>
      <c r="U2" s="1624"/>
      <c r="V2" s="1620">
        <v>0</v>
      </c>
    </row>
    <row s="1637" customFormat="1" customHeight="1" ht="14.25" hidden="1">
      <c r="C3" s="1621"/>
      <c r="D3" s="2236"/>
      <c r="E3" s="2238"/>
      <c r="F3" s="407"/>
      <c r="G3" s="871"/>
      <c r="H3" s="871" t="s">
        <v>382</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355</v>
      </c>
      <c r="I5" s="704"/>
      <c r="J5" s="704"/>
      <c r="L5" s="1616"/>
      <c r="M5" s="1616"/>
      <c r="N5" s="1616"/>
      <c r="O5" s="1616"/>
      <c r="P5" s="1616"/>
      <c r="Q5" s="1616"/>
      <c r="R5" s="1616"/>
      <c r="S5" s="1616"/>
      <c r="T5" s="1616"/>
      <c r="U5" s="1616"/>
      <c r="V5" s="1615">
        <v>5</v>
      </c>
    </row>
    <row customHeight="1" ht="29.25">
      <c r="C6" s="1518"/>
      <c r="D6" s="2239" t="s">
        <v>383</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299</v>
      </c>
      <c r="E10" s="2221"/>
      <c r="F10" s="2221"/>
      <c r="G10" s="2221"/>
      <c r="H10" s="2221"/>
      <c r="I10" s="2221"/>
      <c r="J10" s="2225" t="s">
        <v>300</v>
      </c>
      <c r="V10" s="1609">
        <v>14</v>
      </c>
    </row>
    <row customHeight="1" ht="27.299999999999997">
      <c r="C11" s="1518"/>
      <c r="D11" s="2129" t="s">
        <v>88</v>
      </c>
      <c r="E11" s="2225" t="s">
        <v>105</v>
      </c>
      <c r="F11" s="2194" t="s">
        <v>88</v>
      </c>
      <c r="G11" s="2195"/>
      <c r="H11" s="2177" t="s">
        <v>384</v>
      </c>
      <c r="I11" s="2177" t="s">
        <v>385</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375</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386</v>
      </c>
      <c r="K14" s="1609"/>
      <c r="R14" s="502" t="s">
        <v>380</v>
      </c>
      <c r="S14" s="502" t="s">
        <v>380</v>
      </c>
      <c r="V14" s="1609">
        <v>14</v>
      </c>
    </row>
    <row customHeight="1" ht="14.699999999999998">
      <c r="A15" s="1609"/>
      <c r="C15" s="1518"/>
      <c r="D15" s="2236"/>
      <c r="E15" s="2238"/>
      <c r="F15" s="407"/>
      <c r="G15" s="871"/>
      <c r="H15" s="871" t="s">
        <v>382</v>
      </c>
      <c r="I15" s="315"/>
      <c r="J15" s="2172"/>
      <c r="K15" s="1609"/>
      <c r="R15" s="502"/>
      <c r="S15" s="502"/>
      <c r="V15" s="1609">
        <v>14</v>
      </c>
    </row>
    <row customHeight="1" ht="14.699999999999998">
      <c r="A16" s="1609"/>
      <c r="C16" s="1518"/>
      <c r="D16" s="407"/>
      <c r="E16" s="871" t="s">
        <v>122</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